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360" windowWidth="10230" windowHeight="8310" tabRatio="500" activeTab="0"/>
  </bookViews>
  <sheets>
    <sheet name="Robot Index Launch Composite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41312.8551157407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sharedStrings.xml><?xml version="1.0" encoding="utf-8"?>
<sst xmlns="http://schemas.openxmlformats.org/spreadsheetml/2006/main" count="550" uniqueCount="343">
  <si>
    <t>Count</t>
  </si>
  <si>
    <t>Ticker</t>
  </si>
  <si>
    <t>Country</t>
  </si>
  <si>
    <t>3D SYSTEMS CORP</t>
  </si>
  <si>
    <t>UNITED STATES</t>
  </si>
  <si>
    <t>ABB LTD</t>
  </si>
  <si>
    <t>SWITZERLAND</t>
  </si>
  <si>
    <t>AEROVIRONMENT INC</t>
  </si>
  <si>
    <t>AIDA ENGINEERING</t>
  </si>
  <si>
    <t>JAPAN</t>
  </si>
  <si>
    <t>CANADA</t>
  </si>
  <si>
    <t>SWEDEN</t>
  </si>
  <si>
    <t>ATMEL CORP</t>
  </si>
  <si>
    <t>UNITED KINGDOM</t>
  </si>
  <si>
    <t>BEIJER ALMA AB</t>
  </si>
  <si>
    <t>CARGOTEC CORP</t>
  </si>
  <si>
    <t>FINLAND</t>
  </si>
  <si>
    <t>COGNEX CORP</t>
  </si>
  <si>
    <t>CUBIC CORP</t>
  </si>
  <si>
    <t>DAIHEN CORP</t>
  </si>
  <si>
    <t>DENSO CORP</t>
  </si>
  <si>
    <t>E2V TECHNOLOGIES</t>
  </si>
  <si>
    <t>ELBIT SYSTEMS LTD</t>
  </si>
  <si>
    <t>ISRAEL</t>
  </si>
  <si>
    <t>ELEKTA</t>
  </si>
  <si>
    <t>FANUC CORP</t>
  </si>
  <si>
    <t>FARO TECHNOLOGIES INC</t>
  </si>
  <si>
    <t>FLIR SYSTEMS INC</t>
  </si>
  <si>
    <t>FORUM ENERGY TECH INC</t>
  </si>
  <si>
    <t>FUGRO NV</t>
  </si>
  <si>
    <t>NETHERLANDS</t>
  </si>
  <si>
    <t>HITACHI KOKUSAI EL</t>
  </si>
  <si>
    <t>HIWIN TECH CORP</t>
  </si>
  <si>
    <t>TAIWAN</t>
  </si>
  <si>
    <t>IHI CORPORATION</t>
  </si>
  <si>
    <t>IMMERSION CORP</t>
  </si>
  <si>
    <t>INTUITIVE SURGICAL INC</t>
  </si>
  <si>
    <t>IROBOT CORP</t>
  </si>
  <si>
    <t>JENOPTIK AG</t>
  </si>
  <si>
    <t>GERMANY</t>
  </si>
  <si>
    <t>JOHNSON ELEC HLDGS</t>
  </si>
  <si>
    <t>HONG KONG</t>
  </si>
  <si>
    <t>JOHN BEAN TECHNOLOGIES</t>
  </si>
  <si>
    <t>ACCURAY INC</t>
  </si>
  <si>
    <t>QINETIQ GROUP</t>
  </si>
  <si>
    <t>SWISSLOG HOLDING</t>
  </si>
  <si>
    <t>KARDEX AG</t>
  </si>
  <si>
    <t>KEYENCE CORP</t>
  </si>
  <si>
    <t>KONGSBERG GRUPPEN</t>
  </si>
  <si>
    <t>NORWAY</t>
  </si>
  <si>
    <t>KRONES AG</t>
  </si>
  <si>
    <t>KUKA AG</t>
  </si>
  <si>
    <t>LEONI AG</t>
  </si>
  <si>
    <t>LINCOLN ELECTRIC HLDGS INC</t>
  </si>
  <si>
    <t>MACDONALD DETTWILER &amp; ASSOC</t>
  </si>
  <si>
    <t>MAKO SURGICAL CORP</t>
  </si>
  <si>
    <t>Measurement Specialties Inc</t>
  </si>
  <si>
    <t>NACHI-FUJIKOSHI CO</t>
  </si>
  <si>
    <t>NATIONAL INSTRUMENTS CORP</t>
  </si>
  <si>
    <t>NORDSON CORP</t>
  </si>
  <si>
    <t>NORTHROP GRUMMAN CORP</t>
  </si>
  <si>
    <t>NUANCE COMMUNICATIONS INC</t>
  </si>
  <si>
    <t>OCEANEERING INTERNATIONAL</t>
  </si>
  <si>
    <t>QIAGEN NV</t>
  </si>
  <si>
    <t>RENISHAW</t>
  </si>
  <si>
    <t>ROCKWELL AUTOMATION</t>
  </si>
  <si>
    <t>SFA Engineering</t>
  </si>
  <si>
    <t>SOUTH KOREA</t>
  </si>
  <si>
    <t>SHINMAYWA INDS</t>
  </si>
  <si>
    <t>SIEMENS AG</t>
  </si>
  <si>
    <t>TECAN GROUP AG</t>
  </si>
  <si>
    <t>TECO ELEC&amp;MACHINE</t>
  </si>
  <si>
    <t>TELEDYNE TECHNOLOGIES INC</t>
  </si>
  <si>
    <t>TOPCON CORPORATION</t>
  </si>
  <si>
    <t>TOSHIBA MACHINE CO</t>
  </si>
  <si>
    <t>TRIMBLE NAVIGATION LTD</t>
  </si>
  <si>
    <t>VARIAN MEDICAL SYSTEMS INC</t>
  </si>
  <si>
    <t>YASKAWA ELEC CORP</t>
  </si>
  <si>
    <t>YOKOGAWA ELECTRIC</t>
  </si>
  <si>
    <t>YUSHIN PRECSN EQPT</t>
  </si>
  <si>
    <t>DDD UN Equity</t>
  </si>
  <si>
    <t>AVAV UW Equity</t>
  </si>
  <si>
    <t>6118 JT Equity</t>
  </si>
  <si>
    <t>ATML UW Equity</t>
  </si>
  <si>
    <t>BEIAB SS Equity</t>
  </si>
  <si>
    <t>CGCBV FH Equity</t>
  </si>
  <si>
    <t>CGNX UW Equity</t>
  </si>
  <si>
    <t>6482 JT Equity</t>
  </si>
  <si>
    <t>6841 JT Equity</t>
  </si>
  <si>
    <t>6506 JT Equity</t>
  </si>
  <si>
    <t>CUB UN Equity</t>
  </si>
  <si>
    <t>6622 JT Equity</t>
  </si>
  <si>
    <t>6902 JT Equity</t>
  </si>
  <si>
    <t>E2V LN Equity</t>
  </si>
  <si>
    <t>ESLT IT Equity</t>
  </si>
  <si>
    <t>EKTAB SS Equity</t>
  </si>
  <si>
    <t>6954 JT Equity</t>
  </si>
  <si>
    <t>FARO UQ Equity</t>
  </si>
  <si>
    <t>FLIR UW Equity</t>
  </si>
  <si>
    <t>6756 JT Equity</t>
  </si>
  <si>
    <t>7013 JT Equity</t>
  </si>
  <si>
    <t>IMMR UW Equity</t>
  </si>
  <si>
    <t>ISRG UW Equity</t>
  </si>
  <si>
    <t>IRBT UW Equity</t>
  </si>
  <si>
    <t>JEN GY Equity</t>
  </si>
  <si>
    <t>179 HK Equity</t>
  </si>
  <si>
    <t>QQ/ LN Equity</t>
  </si>
  <si>
    <t>SLOG SW Equity</t>
  </si>
  <si>
    <t>KARN SW Equity</t>
  </si>
  <si>
    <t>KU2 GY Equity</t>
  </si>
  <si>
    <t>KRN GY Equity</t>
  </si>
  <si>
    <t>KOG NO Equity</t>
  </si>
  <si>
    <t>6861 JT Equity</t>
  </si>
  <si>
    <t>LEO GY Equity</t>
  </si>
  <si>
    <t>LECO UW Equity</t>
  </si>
  <si>
    <t>MDA CT Equity</t>
  </si>
  <si>
    <t>MAKO UW Equity</t>
  </si>
  <si>
    <t>MEAS UW Equity</t>
  </si>
  <si>
    <t>6474 JT Equity</t>
  </si>
  <si>
    <t>NATI UW Equity</t>
  </si>
  <si>
    <t>NDSN UW Equity</t>
  </si>
  <si>
    <t>NOC UN Equity</t>
  </si>
  <si>
    <t>NUAN UW Equity</t>
  </si>
  <si>
    <t>OII UN Equity</t>
  </si>
  <si>
    <t>QIA GY Equity</t>
  </si>
  <si>
    <t>RSW LN Equity</t>
  </si>
  <si>
    <t>ROK UN Equity</t>
  </si>
  <si>
    <t>056190 KS Equity</t>
  </si>
  <si>
    <t>7224 JT Equity</t>
  </si>
  <si>
    <t>SIE GY Equity</t>
  </si>
  <si>
    <t>TECN SW Equity</t>
  </si>
  <si>
    <t>1504 TT Equity</t>
  </si>
  <si>
    <t>TDY UN Equity</t>
  </si>
  <si>
    <t>7732 JT Equity</t>
  </si>
  <si>
    <t>6104 JT Equity</t>
  </si>
  <si>
    <t>TRMB UW Equity</t>
  </si>
  <si>
    <t>VAR UN Equity</t>
  </si>
  <si>
    <t>ABBN VX Equity</t>
  </si>
  <si>
    <t>FET UN Equity</t>
  </si>
  <si>
    <t>FUR NA Equity</t>
  </si>
  <si>
    <t>2049 TT Equity</t>
  </si>
  <si>
    <t>JBT UN Equity</t>
  </si>
  <si>
    <t>ARAY UW Equity</t>
  </si>
  <si>
    <t>Market Cap USD</t>
  </si>
  <si>
    <t>Avg Daily Val traded 3m USD</t>
  </si>
  <si>
    <t>ISIN</t>
  </si>
  <si>
    <t>US0495131049</t>
  </si>
  <si>
    <t>US3024451011</t>
  </si>
  <si>
    <t>US6556631025</t>
  </si>
  <si>
    <t>US6365181022</t>
  </si>
  <si>
    <t>US6668071029</t>
  </si>
  <si>
    <t>US6752321025</t>
  </si>
  <si>
    <t>US7739031091</t>
  </si>
  <si>
    <t>US46120E6023</t>
  </si>
  <si>
    <t>US8962391004</t>
  </si>
  <si>
    <t>US92220P1057</t>
  </si>
  <si>
    <t>DE0006229107</t>
  </si>
  <si>
    <t>DE0006335003</t>
  </si>
  <si>
    <t>DE0006204407</t>
  </si>
  <si>
    <t>DE0007236101</t>
  </si>
  <si>
    <t>NL0000240000</t>
  </si>
  <si>
    <t>DE0005408884</t>
  </si>
  <si>
    <t>BMG5150J1403</t>
  </si>
  <si>
    <t>JP3802400006</t>
  </si>
  <si>
    <t>JP3134800006</t>
  </si>
  <si>
    <t>JP3236200006</t>
  </si>
  <si>
    <t>JP3551500006</t>
  </si>
  <si>
    <t>CH0012221716</t>
  </si>
  <si>
    <t>NL0000352565</t>
  </si>
  <si>
    <t>US0043971052</t>
  </si>
  <si>
    <t>TW0002049004</t>
  </si>
  <si>
    <t>US34984V1008</t>
  </si>
  <si>
    <t>US8793601050</t>
  </si>
  <si>
    <t>US5339001068</t>
  </si>
  <si>
    <t>US5834211022</t>
  </si>
  <si>
    <t>CA5542821031</t>
  </si>
  <si>
    <t>IL0010811243</t>
  </si>
  <si>
    <t>JP3813200007</t>
  </si>
  <si>
    <t>TW0001504009</t>
  </si>
  <si>
    <t>JP3932000007</t>
  </si>
  <si>
    <t>JP3955000009</t>
  </si>
  <si>
    <t>US5608791084</t>
  </si>
  <si>
    <t>US4778391049</t>
  </si>
  <si>
    <t>US88554D2053</t>
  </si>
  <si>
    <t>US0080731088</t>
  </si>
  <si>
    <t>JP3102400003</t>
  </si>
  <si>
    <t>SE0000190134</t>
  </si>
  <si>
    <t>FI0009013429</t>
  </si>
  <si>
    <t>US1924221039</t>
  </si>
  <si>
    <t>US2296691064</t>
  </si>
  <si>
    <t>JP3497800007</t>
  </si>
  <si>
    <t>GB00B01DW905</t>
  </si>
  <si>
    <t>SE0000163628</t>
  </si>
  <si>
    <t>US3116421021</t>
  </si>
  <si>
    <t>JP3294600006</t>
  </si>
  <si>
    <t>US4525211078</t>
  </si>
  <si>
    <t>US4627261005</t>
  </si>
  <si>
    <t>GB00B0WMWD03</t>
  </si>
  <si>
    <t>CH0012324627</t>
  </si>
  <si>
    <t>CH0100837282</t>
  </si>
  <si>
    <t>NO0003043309</t>
  </si>
  <si>
    <t>US67020Y1001</t>
  </si>
  <si>
    <t>GB0007323586</t>
  </si>
  <si>
    <t>KR7056190002</t>
  </si>
  <si>
    <t>JP3384600007</t>
  </si>
  <si>
    <t>CH0012100191</t>
  </si>
  <si>
    <t>JP3630400004</t>
  </si>
  <si>
    <t>JP3592600005</t>
  </si>
  <si>
    <t>JP3944500002</t>
  </si>
  <si>
    <t>Company Name</t>
  </si>
  <si>
    <t>Initial Weight</t>
  </si>
  <si>
    <t>ETF Classification</t>
  </si>
  <si>
    <t>Initial Index Median Metrics</t>
  </si>
  <si>
    <t>Initial Index Average Metrics</t>
  </si>
  <si>
    <t>Energy</t>
  </si>
  <si>
    <t>US5950171042</t>
  </si>
  <si>
    <t>DEERE &amp; CO</t>
  </si>
  <si>
    <t>US2441991054</t>
  </si>
  <si>
    <t>JP3197800000</t>
  </si>
  <si>
    <t>Bellwether</t>
  </si>
  <si>
    <t>Non-Bellwether</t>
  </si>
  <si>
    <t>6645 JO Equity</t>
  </si>
  <si>
    <t>NABTESCO</t>
  </si>
  <si>
    <t>6268 JT Equity</t>
  </si>
  <si>
    <t>JP3651210001</t>
  </si>
  <si>
    <t>Non-bellwether</t>
  </si>
  <si>
    <t>FOXCONN TECHNOLOGY CO LTD</t>
  </si>
  <si>
    <t>Information Technology</t>
  </si>
  <si>
    <t>TW0002354008</t>
  </si>
  <si>
    <t>2354 TT Equity</t>
  </si>
  <si>
    <t>SCHNEIDER ELECTRIC SA</t>
  </si>
  <si>
    <t>FRANCE</t>
  </si>
  <si>
    <t>FR0000121972</t>
  </si>
  <si>
    <t>SU EN Equity</t>
  </si>
  <si>
    <t>MITSUBISHI ELECTRIC CORP</t>
  </si>
  <si>
    <t>THK CO LTD</t>
  </si>
  <si>
    <t>6481 JT Equity</t>
  </si>
  <si>
    <t>JP3539250005</t>
  </si>
  <si>
    <t>6503 JT Equity</t>
  </si>
  <si>
    <t>MCHP UW Equity</t>
  </si>
  <si>
    <t>JP3902400005</t>
  </si>
  <si>
    <t>AIRTAC INTERNATIONAL GROUP</t>
  </si>
  <si>
    <t>SMC CORP</t>
  </si>
  <si>
    <t>JP3162600005</t>
  </si>
  <si>
    <t>6273 JT Equity</t>
  </si>
  <si>
    <t>KYG014081064</t>
  </si>
  <si>
    <t>1590 TT Equity</t>
  </si>
  <si>
    <t>DELTA ELECTRONICS INC</t>
  </si>
  <si>
    <t>TW0002308004</t>
  </si>
  <si>
    <t>2308 TT</t>
  </si>
  <si>
    <t>DASSAULT SYSTEMS SA</t>
  </si>
  <si>
    <t>DSY EN Equity</t>
  </si>
  <si>
    <t>DE UW Equity</t>
  </si>
  <si>
    <t>FR0000130650</t>
  </si>
  <si>
    <t>Capital IQ ID</t>
  </si>
  <si>
    <t>IQ20224413</t>
  </si>
  <si>
    <t>IQ20211197</t>
  </si>
  <si>
    <t>IQ2622326</t>
  </si>
  <si>
    <t>IQ20188616</t>
  </si>
  <si>
    <t>IQ2643533</t>
  </si>
  <si>
    <t>IQ20216687</t>
  </si>
  <si>
    <t>IQ2635406</t>
  </si>
  <si>
    <t>IQ2626836</t>
  </si>
  <si>
    <t>IQ2657953</t>
  </si>
  <si>
    <t>IQ20160816</t>
  </si>
  <si>
    <t>IQ32517344</t>
  </si>
  <si>
    <t>IQ34808080</t>
  </si>
  <si>
    <t>IQ2601263</t>
  </si>
  <si>
    <t>IQ20165697</t>
  </si>
  <si>
    <t>IQ2611150</t>
  </si>
  <si>
    <t>IQ24673565</t>
  </si>
  <si>
    <t>IQ41312058</t>
  </si>
  <si>
    <t>IQ31311131</t>
  </si>
  <si>
    <t>IQ20207903</t>
  </si>
  <si>
    <t>IQ20170182</t>
  </si>
  <si>
    <t>IQ20222067</t>
  </si>
  <si>
    <t>IQ2605336</t>
  </si>
  <si>
    <t>IQ20177474</t>
  </si>
  <si>
    <t>IQ20165258</t>
  </si>
  <si>
    <t>IQ2634721</t>
  </si>
  <si>
    <t>IQ20223261</t>
  </si>
  <si>
    <t>IQ2661962</t>
  </si>
  <si>
    <t>IQ2659449</t>
  </si>
  <si>
    <t>IQ2630455</t>
  </si>
  <si>
    <t>IQ24362525</t>
  </si>
  <si>
    <t>IQ20193914</t>
  </si>
  <si>
    <t>IQ20207984</t>
  </si>
  <si>
    <t>IQ20147186</t>
  </si>
  <si>
    <t>IQ20165090</t>
  </si>
  <si>
    <t>IQ2634344</t>
  </si>
  <si>
    <t>IQ2610781</t>
  </si>
  <si>
    <t>IQ2632765</t>
  </si>
  <si>
    <t>IQ20217670</t>
  </si>
  <si>
    <t>IQ2591543</t>
  </si>
  <si>
    <t>IQ20243079</t>
  </si>
  <si>
    <t>IQ2657138</t>
  </si>
  <si>
    <t>IQ20210004</t>
  </si>
  <si>
    <t>IQ20217051</t>
  </si>
  <si>
    <t>IQ20142730</t>
  </si>
  <si>
    <t>IQ20243226</t>
  </si>
  <si>
    <t>IQ184152519</t>
  </si>
  <si>
    <t>IQ2627933</t>
  </si>
  <si>
    <t>IQ22505301</t>
  </si>
  <si>
    <t>IQ20130071</t>
  </si>
  <si>
    <t>IQ25849055</t>
  </si>
  <si>
    <t>IQ20210438</t>
  </si>
  <si>
    <t>IQ20223870</t>
  </si>
  <si>
    <t>IQ20205869</t>
  </si>
  <si>
    <t>IQ2604155</t>
  </si>
  <si>
    <t>IQ20216494</t>
  </si>
  <si>
    <t>IQ20224433</t>
  </si>
  <si>
    <t>IQ31780600</t>
  </si>
  <si>
    <t>IQ20188802</t>
  </si>
  <si>
    <t>IQ20120696</t>
  </si>
  <si>
    <t>IQ20195686</t>
  </si>
  <si>
    <t>IQ116773574</t>
  </si>
  <si>
    <t>IQ20179036</t>
  </si>
  <si>
    <t>IQ26934918</t>
  </si>
  <si>
    <t>IQ20217801</t>
  </si>
  <si>
    <t>IQ20206204</t>
  </si>
  <si>
    <t>IQ46887911</t>
  </si>
  <si>
    <t>IQ2629208</t>
  </si>
  <si>
    <t>IQ32517285</t>
  </si>
  <si>
    <t>IQ20216791</t>
  </si>
  <si>
    <t>IQ20111253</t>
  </si>
  <si>
    <t>IQ32558964</t>
  </si>
  <si>
    <t>IQ20160729</t>
  </si>
  <si>
    <t>IQ20243368</t>
  </si>
  <si>
    <t>IQ2620284</t>
  </si>
  <si>
    <t>IQ20110929</t>
  </si>
  <si>
    <t>EXONE CO</t>
  </si>
  <si>
    <t>ARCAM AB</t>
  </si>
  <si>
    <t>XONE UQ Equity</t>
  </si>
  <si>
    <t>US3021041047</t>
  </si>
  <si>
    <t>Non-Bellweather</t>
  </si>
  <si>
    <t>MICROCHIP TECHNOLOGY INC</t>
  </si>
  <si>
    <t>ARCM SS Equity</t>
  </si>
  <si>
    <t>SE0001104209</t>
  </si>
  <si>
    <t>Omron Corp</t>
  </si>
  <si>
    <t>Industrials</t>
  </si>
  <si>
    <t>Health Care</t>
  </si>
  <si>
    <t>Consumer Discretionary</t>
  </si>
  <si>
    <t>GICS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</si>
</sst>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18" applyNumberFormat="1" applyFont="1" applyFill="1"/>
    <xf numFmtId="0" fontId="3" fillId="0" borderId="0" xfId="0" applyFont="1"/>
    <xf numFmtId="0" fontId="3" fillId="0" borderId="0" xfId="0" applyFont="1" applyFill="1"/>
    <xf numFmtId="10" fontId="0" fillId="0" borderId="0" xfId="0" applyNumberFormat="1" applyFill="1"/>
    <xf numFmtId="164" fontId="0" fillId="0" borderId="0" xfId="0" applyNumberFormat="1" applyFill="1"/>
    <xf numFmtId="49" fontId="0" fillId="0" borderId="0" xfId="0" applyNumberFormat="1" applyBorder="1"/>
    <xf numFmtId="165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NumberFormat="1" applyBorder="1" applyAlignment="1">
      <alignment horizontal="left"/>
    </xf>
    <xf numFmtId="49" fontId="0" fillId="0" borderId="0" xfId="81" applyNumberFormat="1" applyFont="1" applyBorder="1">
      <alignment/>
      <protection/>
    </xf>
    <xf numFmtId="0" fontId="0" fillId="0" borderId="0" xfId="0"/>
    <xf numFmtId="0" fontId="0" fillId="0" borderId="0" xfId="0" applyFill="1"/>
    <xf numFmtId="0" fontId="3" fillId="0" borderId="0" xfId="0" applyFont="1"/>
    <xf numFmtId="49" fontId="0" fillId="0" borderId="0" xfId="0" applyNumberFormat="1" applyBorder="1"/>
    <xf numFmtId="49" fontId="2" fillId="0" borderId="0" xfId="161" applyNumberFormat="1" applyBorder="1">
      <alignment/>
      <protection/>
    </xf>
    <xf numFmtId="0" fontId="18" fillId="0" borderId="0" xfId="0" applyFont="1"/>
  </cellXfs>
  <cellStyles count="1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3" xfId="60"/>
    <cellStyle name="Comma 2" xfId="61"/>
    <cellStyle name="Percent 2" xfId="62"/>
    <cellStyle name="Note 2" xfId="63"/>
    <cellStyle name="Normal 2" xfId="64"/>
    <cellStyle name="Normal 4" xfId="65"/>
    <cellStyle name="Comma 3" xfId="66"/>
    <cellStyle name="Percent 3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5" xfId="81"/>
    <cellStyle name="Comma 4" xfId="82"/>
    <cellStyle name="Percent 4" xfId="83"/>
    <cellStyle name="Note 4" xfId="84"/>
    <cellStyle name="20% - Accent1 3" xfId="85"/>
    <cellStyle name="40% - Accent1 3" xfId="86"/>
    <cellStyle name="20% - Accent2 3" xfId="87"/>
    <cellStyle name="40% - Accent2 3" xfId="88"/>
    <cellStyle name="20% - Accent3 3" xfId="89"/>
    <cellStyle name="40% - Accent3 3" xfId="90"/>
    <cellStyle name="20% - Accent4 3" xfId="91"/>
    <cellStyle name="40% - Accent4 3" xfId="92"/>
    <cellStyle name="20% - Accent5 3" xfId="93"/>
    <cellStyle name="40% - Accent5 3" xfId="94"/>
    <cellStyle name="20% - Accent6 3" xfId="95"/>
    <cellStyle name="40% - Accent6 3" xfId="96"/>
    <cellStyle name="Normal 6" xfId="97"/>
    <cellStyle name="Comma 5" xfId="98"/>
    <cellStyle name="Percent 5" xfId="99"/>
    <cellStyle name="Note 5" xfId="100"/>
    <cellStyle name="20% - Accent1 4" xfId="101"/>
    <cellStyle name="40% - Accent1 4" xfId="102"/>
    <cellStyle name="20% - Accent2 4" xfId="103"/>
    <cellStyle name="40% - Accent2 4" xfId="104"/>
    <cellStyle name="20% - Accent3 4" xfId="105"/>
    <cellStyle name="40% - Accent3 4" xfId="106"/>
    <cellStyle name="20% - Accent4 4" xfId="107"/>
    <cellStyle name="40% - Accent4 4" xfId="108"/>
    <cellStyle name="20% - Accent5 4" xfId="109"/>
    <cellStyle name="40% - Accent5 4" xfId="110"/>
    <cellStyle name="20% - Accent6 4" xfId="111"/>
    <cellStyle name="40% - Accent6 4" xfId="112"/>
    <cellStyle name="20% - Accent1 5" xfId="113"/>
    <cellStyle name="40% - Accent1 5" xfId="114"/>
    <cellStyle name="20% - Accent2 5" xfId="115"/>
    <cellStyle name="40% - Accent2 5" xfId="116"/>
    <cellStyle name="20% - Accent3 5" xfId="117"/>
    <cellStyle name="40% - Accent3 5" xfId="118"/>
    <cellStyle name="20% - Accent4 5" xfId="119"/>
    <cellStyle name="40% - Accent4 5" xfId="120"/>
    <cellStyle name="20% - Accent5 5" xfId="121"/>
    <cellStyle name="40% - Accent5 5" xfId="122"/>
    <cellStyle name="20% - Accent6 5" xfId="123"/>
    <cellStyle name="40% - Accent6 5" xfId="124"/>
    <cellStyle name="Normal 3 2" xfId="125"/>
    <cellStyle name="Comma 2 2" xfId="126"/>
    <cellStyle name="Percent 2 2" xfId="127"/>
    <cellStyle name="Note 2 2" xfId="128"/>
    <cellStyle name="Normal 4 2" xfId="129"/>
    <cellStyle name="Comma 3 2" xfId="130"/>
    <cellStyle name="Percent 3 2" xfId="131"/>
    <cellStyle name="Note 3 2" xfId="132"/>
    <cellStyle name="20% - Accent1 2 2" xfId="133"/>
    <cellStyle name="40% - Accent1 2 2" xfId="134"/>
    <cellStyle name="20% - Accent2 2 2" xfId="135"/>
    <cellStyle name="40% - Accent2 2 2" xfId="136"/>
    <cellStyle name="20% - Accent3 2 2" xfId="137"/>
    <cellStyle name="40% - Accent3 2 2" xfId="138"/>
    <cellStyle name="20% - Accent4 2 2" xfId="139"/>
    <cellStyle name="40% - Accent4 2 2" xfId="140"/>
    <cellStyle name="20% - Accent5 2 2" xfId="141"/>
    <cellStyle name="40% - Accent5 2 2" xfId="142"/>
    <cellStyle name="20% - Accent6 2 2" xfId="143"/>
    <cellStyle name="40% - Accent6 2 2" xfId="144"/>
    <cellStyle name="Normal 5 2" xfId="145"/>
    <cellStyle name="Comma 4 2" xfId="146"/>
    <cellStyle name="Percent 4 2" xfId="147"/>
    <cellStyle name="Note 4 2" xfId="148"/>
    <cellStyle name="20% - Accent1 3 2" xfId="149"/>
    <cellStyle name="40% - Accent1 3 2" xfId="150"/>
    <cellStyle name="20% - Accent2 3 2" xfId="151"/>
    <cellStyle name="40% - Accent2 3 2" xfId="152"/>
    <cellStyle name="20% - Accent3 3 2" xfId="153"/>
    <cellStyle name="40% - Accent3 3 2" xfId="154"/>
    <cellStyle name="20% - Accent4 3 2" xfId="155"/>
    <cellStyle name="40% - Accent4 3 2" xfId="156"/>
    <cellStyle name="20% - Accent5 3 2" xfId="157"/>
    <cellStyle name="40% - Accent5 3 2" xfId="158"/>
    <cellStyle name="20% - Accent6 3 2" xfId="159"/>
    <cellStyle name="40% - Accent6 3 2" xfId="160"/>
    <cellStyle name="Normal 6 2" xfId="161"/>
    <cellStyle name="Comma 5 2" xfId="162"/>
    <cellStyle name="Percent 5 2" xfId="163"/>
    <cellStyle name="Note 5 2" xfId="164"/>
    <cellStyle name="20% - Accent1 4 2" xfId="165"/>
    <cellStyle name="40% - Accent1 4 2" xfId="166"/>
    <cellStyle name="20% - Accent2 4 2" xfId="167"/>
    <cellStyle name="40% - Accent2 4 2" xfId="168"/>
    <cellStyle name="20% - Accent3 4 2" xfId="169"/>
    <cellStyle name="40% - Accent3 4 2" xfId="170"/>
    <cellStyle name="20% - Accent4 4 2" xfId="171"/>
    <cellStyle name="40% - Accent4 4 2" xfId="172"/>
    <cellStyle name="20% - Accent5 4 2" xfId="173"/>
    <cellStyle name="40% - Accent5 4 2" xfId="174"/>
    <cellStyle name="20% - Accent6 4 2" xfId="175"/>
    <cellStyle name="40% - Accent6 4 2" xfId="176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87"/>
  <sheetViews>
    <sheetView showGridLines="0" tabSelected="1" zoomScale="80" zoomScaleNormal="80" zoomScalePageLayoutView="70" workbookViewId="0" topLeftCell="A1">
      <pane ySplit="1" topLeftCell="A2" activePane="bottomLeft" state="frozen"/>
      <selection pane="bottomLeft" activeCell="E1" sqref="E1"/>
    </sheetView>
  </sheetViews>
  <sheetFormatPr defaultColWidth="11.00390625" defaultRowHeight="15.75"/>
  <cols>
    <col min="1" max="1" width="11.00390625" style="1" customWidth="1"/>
    <col min="2" max="2" width="30.00390625" style="0" bestFit="1" customWidth="1"/>
    <col min="3" max="3" width="30.00390625" style="0" hidden="1" customWidth="1"/>
    <col min="4" max="4" width="15.50390625" style="1" customWidth="1"/>
    <col min="5" max="5" width="22.125" style="1" bestFit="1" customWidth="1"/>
    <col min="6" max="6" width="16.00390625" style="1" customWidth="1"/>
    <col min="7" max="7" width="17.00390625" style="1" bestFit="1" customWidth="1"/>
    <col min="8" max="8" width="25.875" style="1" customWidth="1"/>
    <col min="9" max="9" width="15.625" style="1" customWidth="1"/>
    <col min="10" max="10" width="12.50390625" style="1" bestFit="1" customWidth="1"/>
    <col min="11" max="16384" width="11.00390625" style="1" customWidth="1"/>
  </cols>
  <sheetData>
    <row r="1" spans="1:11" ht="15.75">
      <c r="A1" s="5" t="s">
        <v>0</v>
      </c>
      <c r="B1" s="5" t="s">
        <v>209</v>
      </c>
      <c r="C1" s="5" t="s">
        <v>254</v>
      </c>
      <c r="D1" s="6" t="s">
        <v>1</v>
      </c>
      <c r="E1" s="20" t="s">
        <v>342</v>
      </c>
      <c r="F1" s="6" t="s">
        <v>145</v>
      </c>
      <c r="G1" s="6" t="s">
        <v>2</v>
      </c>
      <c r="H1" s="6" t="s">
        <v>143</v>
      </c>
      <c r="I1" s="6" t="s">
        <v>144</v>
      </c>
      <c r="J1" s="6" t="s">
        <v>211</v>
      </c>
      <c r="K1" s="6" t="s">
        <v>210</v>
      </c>
    </row>
    <row r="2" spans="1:12" ht="15.75">
      <c r="A2" s="3">
        <v>1</v>
      </c>
      <c r="B2" s="16" t="s">
        <v>5</v>
      </c>
      <c r="C2" s="14" t="s">
        <v>255</v>
      </c>
      <c r="D2" s="1" t="s">
        <v>137</v>
      </c>
      <c r="E2" s="15" t="s">
        <v>339</v>
      </c>
      <c r="F2" s="2" t="s">
        <v>167</v>
      </c>
      <c r="G2" s="1" t="s">
        <v>6</v>
      </c>
      <c r="H2" s="4">
        <v>54666991267</v>
      </c>
      <c r="I2" s="4">
        <v>116637968</v>
      </c>
      <c r="J2" s="1" t="s">
        <v>219</v>
      </c>
      <c r="K2" s="7">
        <f aca="true" t="shared" si="0" ref="K2:K19">(1/$A$20)*0.4</f>
        <v>0.022222222222222223</v>
      </c>
      <c r="L2" s="7"/>
    </row>
    <row r="3" spans="1:11" ht="15.75">
      <c r="A3" s="3">
        <v>1</v>
      </c>
      <c r="B3" s="16" t="s">
        <v>25</v>
      </c>
      <c r="C3" s="14" t="s">
        <v>256</v>
      </c>
      <c r="D3" s="1" t="s">
        <v>96</v>
      </c>
      <c r="E3" s="15" t="s">
        <v>339</v>
      </c>
      <c r="F3" s="2" t="s">
        <v>163</v>
      </c>
      <c r="G3" s="1" t="s">
        <v>9</v>
      </c>
      <c r="H3" s="4">
        <v>33118569492</v>
      </c>
      <c r="I3" s="4">
        <v>199578257</v>
      </c>
      <c r="J3" s="1" t="s">
        <v>219</v>
      </c>
      <c r="K3" s="7">
        <f t="shared" si="0"/>
        <v>0.022222222222222223</v>
      </c>
    </row>
    <row r="4" spans="1:11" ht="15.75">
      <c r="A4" s="3">
        <v>1</v>
      </c>
      <c r="B4" s="16" t="s">
        <v>36</v>
      </c>
      <c r="C4" s="14" t="s">
        <v>257</v>
      </c>
      <c r="D4" s="1" t="s">
        <v>102</v>
      </c>
      <c r="E4" s="15" t="s">
        <v>340</v>
      </c>
      <c r="F4" s="2" t="s">
        <v>153</v>
      </c>
      <c r="G4" s="1" t="s">
        <v>4</v>
      </c>
      <c r="H4" s="4">
        <v>14591836600</v>
      </c>
      <c r="I4" s="4">
        <v>232261651</v>
      </c>
      <c r="J4" s="1" t="s">
        <v>219</v>
      </c>
      <c r="K4" s="7">
        <f t="shared" si="0"/>
        <v>0.022222222222222223</v>
      </c>
    </row>
    <row r="5" spans="1:11" ht="15.75">
      <c r="A5" s="3">
        <v>1</v>
      </c>
      <c r="B5" s="16" t="s">
        <v>47</v>
      </c>
      <c r="C5" s="14" t="s">
        <v>258</v>
      </c>
      <c r="D5" s="1" t="s">
        <v>112</v>
      </c>
      <c r="E5" s="15" t="s">
        <v>227</v>
      </c>
      <c r="F5" s="2" t="s">
        <v>165</v>
      </c>
      <c r="G5" s="1" t="s">
        <v>9</v>
      </c>
      <c r="H5" s="4">
        <v>23281859292</v>
      </c>
      <c r="I5" s="4">
        <v>41524948</v>
      </c>
      <c r="J5" s="1" t="s">
        <v>219</v>
      </c>
      <c r="K5" s="7">
        <f t="shared" si="0"/>
        <v>0.022222222222222223</v>
      </c>
    </row>
    <row r="6" spans="1:11" ht="15.75">
      <c r="A6" s="3">
        <v>1</v>
      </c>
      <c r="B6" s="16" t="s">
        <v>65</v>
      </c>
      <c r="C6" s="14" t="s">
        <v>259</v>
      </c>
      <c r="D6" s="1" t="s">
        <v>126</v>
      </c>
      <c r="E6" s="15" t="s">
        <v>339</v>
      </c>
      <c r="F6" s="2" t="s">
        <v>152</v>
      </c>
      <c r="G6" s="1" t="s">
        <v>4</v>
      </c>
      <c r="H6" s="4">
        <v>14862576538</v>
      </c>
      <c r="I6" s="4">
        <v>81917048</v>
      </c>
      <c r="J6" s="1" t="s">
        <v>219</v>
      </c>
      <c r="K6" s="7">
        <f t="shared" si="0"/>
        <v>0.022222222222222223</v>
      </c>
    </row>
    <row r="7" spans="1:11" ht="15.75">
      <c r="A7" s="3">
        <v>1</v>
      </c>
      <c r="B7" s="16" t="s">
        <v>338</v>
      </c>
      <c r="C7" s="14" t="s">
        <v>260</v>
      </c>
      <c r="D7" s="1" t="s">
        <v>221</v>
      </c>
      <c r="E7" s="15" t="s">
        <v>227</v>
      </c>
      <c r="F7" s="2" t="s">
        <v>218</v>
      </c>
      <c r="G7" s="1" t="s">
        <v>9</v>
      </c>
      <c r="H7" s="12">
        <v>8103877418</v>
      </c>
      <c r="I7" s="4">
        <v>22358386</v>
      </c>
      <c r="J7" s="1" t="s">
        <v>219</v>
      </c>
      <c r="K7" s="7">
        <f t="shared" si="0"/>
        <v>0.022222222222222223</v>
      </c>
    </row>
    <row r="8" spans="1:11" ht="15.75">
      <c r="A8" s="3">
        <v>1</v>
      </c>
      <c r="B8" s="16" t="s">
        <v>62</v>
      </c>
      <c r="C8" s="14" t="s">
        <v>261</v>
      </c>
      <c r="D8" s="1" t="s">
        <v>123</v>
      </c>
      <c r="E8" s="15" t="s">
        <v>214</v>
      </c>
      <c r="F8" s="2" t="s">
        <v>151</v>
      </c>
      <c r="G8" s="1" t="s">
        <v>4</v>
      </c>
      <c r="H8" s="4">
        <v>8694710920</v>
      </c>
      <c r="I8" s="4">
        <v>48732945</v>
      </c>
      <c r="J8" s="1" t="s">
        <v>219</v>
      </c>
      <c r="K8" s="7">
        <f t="shared" si="0"/>
        <v>0.022222222222222223</v>
      </c>
    </row>
    <row r="9" spans="1:11" ht="15.75">
      <c r="A9" s="3">
        <v>1</v>
      </c>
      <c r="B9" s="16" t="s">
        <v>53</v>
      </c>
      <c r="C9" s="14" t="s">
        <v>262</v>
      </c>
      <c r="D9" s="1" t="s">
        <v>114</v>
      </c>
      <c r="E9" s="15" t="s">
        <v>339</v>
      </c>
      <c r="F9" s="2" t="s">
        <v>173</v>
      </c>
      <c r="G9" s="1" t="s">
        <v>4</v>
      </c>
      <c r="H9" s="4">
        <v>5546717440</v>
      </c>
      <c r="I9" s="4">
        <v>19315737</v>
      </c>
      <c r="J9" s="1" t="s">
        <v>219</v>
      </c>
      <c r="K9" s="7">
        <f t="shared" si="0"/>
        <v>0.022222222222222223</v>
      </c>
    </row>
    <row r="10" spans="1:11" ht="15.75">
      <c r="A10" s="3">
        <v>1</v>
      </c>
      <c r="B10" s="16" t="s">
        <v>3</v>
      </c>
      <c r="C10" s="14" t="s">
        <v>263</v>
      </c>
      <c r="D10" s="1" t="s">
        <v>80</v>
      </c>
      <c r="E10" s="15" t="s">
        <v>227</v>
      </c>
      <c r="F10" s="2" t="s">
        <v>183</v>
      </c>
      <c r="G10" s="1" t="s">
        <v>4</v>
      </c>
      <c r="H10" s="4">
        <v>5567321480</v>
      </c>
      <c r="I10" s="4">
        <v>165246320</v>
      </c>
      <c r="J10" s="1" t="s">
        <v>219</v>
      </c>
      <c r="K10" s="7">
        <f t="shared" si="0"/>
        <v>0.022222222222222223</v>
      </c>
    </row>
    <row r="11" spans="1:11" ht="15.75">
      <c r="A11" s="3">
        <v>1</v>
      </c>
      <c r="B11" s="16" t="s">
        <v>77</v>
      </c>
      <c r="C11" s="14" t="s">
        <v>264</v>
      </c>
      <c r="D11" s="1" t="s">
        <v>89</v>
      </c>
      <c r="E11" s="15" t="s">
        <v>227</v>
      </c>
      <c r="F11" s="2" t="s">
        <v>179</v>
      </c>
      <c r="G11" s="1" t="s">
        <v>9</v>
      </c>
      <c r="H11" s="4">
        <v>3572270838</v>
      </c>
      <c r="I11" s="4">
        <v>33970158</v>
      </c>
      <c r="J11" s="1" t="s">
        <v>219</v>
      </c>
      <c r="K11" s="7">
        <f t="shared" si="0"/>
        <v>0.022222222222222223</v>
      </c>
    </row>
    <row r="12" spans="1:11" ht="15.75">
      <c r="A12" s="3">
        <v>1</v>
      </c>
      <c r="B12" s="16" t="s">
        <v>50</v>
      </c>
      <c r="C12" s="14" t="s">
        <v>265</v>
      </c>
      <c r="D12" s="1" t="s">
        <v>110</v>
      </c>
      <c r="E12" s="15" t="s">
        <v>339</v>
      </c>
      <c r="F12" s="2" t="s">
        <v>157</v>
      </c>
      <c r="G12" s="1" t="s">
        <v>39</v>
      </c>
      <c r="H12" s="4">
        <v>2566425444</v>
      </c>
      <c r="I12" s="4">
        <v>3252083</v>
      </c>
      <c r="J12" s="1" t="s">
        <v>219</v>
      </c>
      <c r="K12" s="7">
        <f t="shared" si="0"/>
        <v>0.022222222222222223</v>
      </c>
    </row>
    <row r="13" spans="1:11" ht="15.75">
      <c r="A13" s="3">
        <v>1</v>
      </c>
      <c r="B13" s="16" t="s">
        <v>32</v>
      </c>
      <c r="C13" s="14" t="s">
        <v>266</v>
      </c>
      <c r="D13" s="1" t="s">
        <v>140</v>
      </c>
      <c r="E13" s="15" t="s">
        <v>339</v>
      </c>
      <c r="F13" s="2" t="s">
        <v>170</v>
      </c>
      <c r="G13" s="1" t="s">
        <v>33</v>
      </c>
      <c r="H13" s="4">
        <v>1700382753</v>
      </c>
      <c r="I13" s="4">
        <v>18235215</v>
      </c>
      <c r="J13" s="1" t="s">
        <v>219</v>
      </c>
      <c r="K13" s="7">
        <f t="shared" si="0"/>
        <v>0.022222222222222223</v>
      </c>
    </row>
    <row r="14" spans="1:11" ht="15.75">
      <c r="A14" s="3">
        <v>1</v>
      </c>
      <c r="B14" s="16" t="s">
        <v>17</v>
      </c>
      <c r="C14" s="14" t="s">
        <v>267</v>
      </c>
      <c r="D14" s="1" t="s">
        <v>86</v>
      </c>
      <c r="E14" s="15" t="s">
        <v>227</v>
      </c>
      <c r="F14" s="2" t="s">
        <v>188</v>
      </c>
      <c r="G14" s="1" t="s">
        <v>4</v>
      </c>
      <c r="H14" s="4">
        <v>2732481540</v>
      </c>
      <c r="I14" s="4">
        <v>8029465</v>
      </c>
      <c r="J14" s="1" t="s">
        <v>219</v>
      </c>
      <c r="K14" s="7">
        <f t="shared" si="0"/>
        <v>0.022222222222222223</v>
      </c>
    </row>
    <row r="15" spans="1:11" ht="15.75">
      <c r="A15" s="3">
        <v>1</v>
      </c>
      <c r="B15" s="16" t="s">
        <v>51</v>
      </c>
      <c r="C15" s="14" t="s">
        <v>268</v>
      </c>
      <c r="D15" s="1" t="s">
        <v>109</v>
      </c>
      <c r="E15" s="15" t="s">
        <v>339</v>
      </c>
      <c r="F15" s="2" t="s">
        <v>158</v>
      </c>
      <c r="G15" s="1" t="s">
        <v>39</v>
      </c>
      <c r="H15" s="4">
        <v>1464900477</v>
      </c>
      <c r="I15" s="4">
        <v>6031019</v>
      </c>
      <c r="J15" s="1" t="s">
        <v>219</v>
      </c>
      <c r="K15" s="7">
        <f t="shared" si="0"/>
        <v>0.022222222222222223</v>
      </c>
    </row>
    <row r="16" spans="1:11" ht="15.75">
      <c r="A16" s="3">
        <v>1</v>
      </c>
      <c r="B16" s="16" t="s">
        <v>26</v>
      </c>
      <c r="C16" s="14" t="s">
        <v>269</v>
      </c>
      <c r="D16" s="1" t="s">
        <v>97</v>
      </c>
      <c r="E16" s="15" t="s">
        <v>227</v>
      </c>
      <c r="F16" s="2" t="s">
        <v>193</v>
      </c>
      <c r="G16" s="1" t="s">
        <v>4</v>
      </c>
      <c r="H16" s="4">
        <v>702454480</v>
      </c>
      <c r="I16" s="4">
        <v>4911279</v>
      </c>
      <c r="J16" s="1" t="s">
        <v>219</v>
      </c>
      <c r="K16" s="7">
        <f t="shared" si="0"/>
        <v>0.022222222222222223</v>
      </c>
    </row>
    <row r="17" spans="1:11" ht="15.75">
      <c r="A17" s="3">
        <v>1</v>
      </c>
      <c r="B17" s="16" t="s">
        <v>37</v>
      </c>
      <c r="C17" s="14" t="s">
        <v>270</v>
      </c>
      <c r="D17" s="1" t="s">
        <v>103</v>
      </c>
      <c r="E17" s="15" t="s">
        <v>341</v>
      </c>
      <c r="F17" s="2" t="s">
        <v>196</v>
      </c>
      <c r="G17" s="1" t="s">
        <v>4</v>
      </c>
      <c r="H17" s="4">
        <v>1072843200</v>
      </c>
      <c r="I17" s="4">
        <v>12303407</v>
      </c>
      <c r="J17" s="1" t="s">
        <v>219</v>
      </c>
      <c r="K17" s="7">
        <f t="shared" si="0"/>
        <v>0.022222222222222223</v>
      </c>
    </row>
    <row r="18" spans="1:11" ht="15.75">
      <c r="A18" s="3">
        <v>1</v>
      </c>
      <c r="B18" s="16" t="s">
        <v>55</v>
      </c>
      <c r="C18" s="14" t="s">
        <v>271</v>
      </c>
      <c r="D18" s="1" t="s">
        <v>116</v>
      </c>
      <c r="E18" s="15" t="s">
        <v>340</v>
      </c>
      <c r="F18" s="2" t="s">
        <v>181</v>
      </c>
      <c r="G18" s="1" t="s">
        <v>4</v>
      </c>
      <c r="H18" s="4">
        <v>1386355960</v>
      </c>
      <c r="I18" s="4">
        <v>19922807</v>
      </c>
      <c r="J18" s="1" t="s">
        <v>219</v>
      </c>
      <c r="K18" s="7">
        <f t="shared" si="0"/>
        <v>0.022222222222222223</v>
      </c>
    </row>
    <row r="19" spans="1:11" ht="15.75">
      <c r="A19" s="3">
        <v>1</v>
      </c>
      <c r="B19" s="16" t="s">
        <v>7</v>
      </c>
      <c r="C19" s="14" t="s">
        <v>272</v>
      </c>
      <c r="D19" s="1" t="s">
        <v>81</v>
      </c>
      <c r="E19" s="15" t="s">
        <v>339</v>
      </c>
      <c r="F19" s="2" t="s">
        <v>184</v>
      </c>
      <c r="G19" s="1" t="s">
        <v>4</v>
      </c>
      <c r="H19" s="4">
        <v>509980929</v>
      </c>
      <c r="I19" s="4">
        <v>4919011</v>
      </c>
      <c r="J19" s="1" t="s">
        <v>219</v>
      </c>
      <c r="K19" s="7">
        <f t="shared" si="0"/>
        <v>0.022222222222222223</v>
      </c>
    </row>
    <row r="20" spans="1:11" ht="15.75">
      <c r="A20" s="3">
        <f>SUM(A2:A19)</f>
        <v>18</v>
      </c>
      <c r="B20" s="17"/>
      <c r="C20" s="5"/>
      <c r="D20" s="6"/>
      <c r="E20" s="15"/>
      <c r="F20" s="6"/>
      <c r="G20" s="6"/>
      <c r="H20" s="6"/>
      <c r="I20" s="6"/>
      <c r="K20" s="7"/>
    </row>
    <row r="21" spans="1:11" ht="15.75">
      <c r="A21" s="3">
        <v>1</v>
      </c>
      <c r="B21" s="16" t="s">
        <v>69</v>
      </c>
      <c r="C21" s="14" t="s">
        <v>273</v>
      </c>
      <c r="D21" s="1" t="s">
        <v>129</v>
      </c>
      <c r="E21" s="15" t="s">
        <v>339</v>
      </c>
      <c r="F21" s="2" t="s">
        <v>159</v>
      </c>
      <c r="G21" s="1" t="s">
        <v>39</v>
      </c>
      <c r="H21" s="4">
        <v>102713788903</v>
      </c>
      <c r="I21" s="4">
        <v>271367849</v>
      </c>
      <c r="J21" s="1" t="s">
        <v>220</v>
      </c>
      <c r="K21" s="7">
        <f aca="true" t="shared" si="1" ref="K21:K52">(1/$A$80)*0.6</f>
        <v>0.010169491525423728</v>
      </c>
    </row>
    <row r="22" spans="1:16362" ht="15.75">
      <c r="A22" s="13">
        <v>1</v>
      </c>
      <c r="B22" s="18" t="s">
        <v>230</v>
      </c>
      <c r="C22" s="14" t="s">
        <v>274</v>
      </c>
      <c r="D22" s="9" t="s">
        <v>233</v>
      </c>
      <c r="E22" s="15" t="s">
        <v>339</v>
      </c>
      <c r="F22" s="2" t="s">
        <v>232</v>
      </c>
      <c r="G22" s="9" t="s">
        <v>231</v>
      </c>
      <c r="H22" s="12">
        <v>48309685524</v>
      </c>
      <c r="I22" s="4">
        <v>104572204</v>
      </c>
      <c r="J22" s="1" t="s">
        <v>220</v>
      </c>
      <c r="K22" s="7">
        <f t="shared" si="1"/>
        <v>0.010169491525423728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</row>
    <row r="23" spans="1:11" ht="15.75">
      <c r="A23" s="3">
        <v>1</v>
      </c>
      <c r="B23" s="16" t="s">
        <v>20</v>
      </c>
      <c r="C23" s="14" t="s">
        <v>275</v>
      </c>
      <c r="D23" s="1" t="s">
        <v>92</v>
      </c>
      <c r="E23" s="15" t="s">
        <v>341</v>
      </c>
      <c r="F23" s="2" t="s">
        <v>166</v>
      </c>
      <c r="G23" s="1" t="s">
        <v>9</v>
      </c>
      <c r="H23" s="4">
        <v>37975212315</v>
      </c>
      <c r="I23" s="4">
        <v>93171233</v>
      </c>
      <c r="J23" s="1" t="s">
        <v>220</v>
      </c>
      <c r="K23" s="7">
        <f t="shared" si="1"/>
        <v>0.010169491525423728</v>
      </c>
    </row>
    <row r="24" spans="1:11" ht="15.75">
      <c r="A24" s="3">
        <v>1</v>
      </c>
      <c r="B24" s="16" t="s">
        <v>216</v>
      </c>
      <c r="C24" s="14" t="s">
        <v>276</v>
      </c>
      <c r="D24" s="1" t="s">
        <v>252</v>
      </c>
      <c r="E24" s="15" t="s">
        <v>339</v>
      </c>
      <c r="F24" s="2" t="s">
        <v>217</v>
      </c>
      <c r="G24" s="1" t="s">
        <v>4</v>
      </c>
      <c r="H24" s="12">
        <v>31535025020</v>
      </c>
      <c r="I24" s="4">
        <v>264672272</v>
      </c>
      <c r="J24" s="1" t="s">
        <v>220</v>
      </c>
      <c r="K24" s="7">
        <f t="shared" si="1"/>
        <v>0.010169491525423728</v>
      </c>
    </row>
    <row r="25" spans="1:11" ht="15.75">
      <c r="A25" s="3">
        <v>1</v>
      </c>
      <c r="B25" s="18" t="s">
        <v>234</v>
      </c>
      <c r="C25" s="14" t="s">
        <v>277</v>
      </c>
      <c r="D25" s="1" t="s">
        <v>238</v>
      </c>
      <c r="E25" s="15" t="s">
        <v>339</v>
      </c>
      <c r="F25" s="2" t="s">
        <v>240</v>
      </c>
      <c r="G25" s="1" t="s">
        <v>9</v>
      </c>
      <c r="H25" s="12">
        <v>23121644556</v>
      </c>
      <c r="I25" s="4">
        <v>77982677</v>
      </c>
      <c r="J25" s="1" t="s">
        <v>220</v>
      </c>
      <c r="K25" s="7">
        <f t="shared" si="1"/>
        <v>0.010169491525423728</v>
      </c>
    </row>
    <row r="26" spans="1:11" ht="15.75">
      <c r="A26" s="3">
        <v>1</v>
      </c>
      <c r="B26" s="16" t="s">
        <v>250</v>
      </c>
      <c r="C26" s="14" t="s">
        <v>278</v>
      </c>
      <c r="D26" s="1" t="s">
        <v>251</v>
      </c>
      <c r="E26" s="15" t="s">
        <v>227</v>
      </c>
      <c r="F26" s="2" t="s">
        <v>253</v>
      </c>
      <c r="G26" s="1" t="s">
        <v>231</v>
      </c>
      <c r="H26" s="4">
        <v>16730712080</v>
      </c>
      <c r="I26" s="4">
        <v>21991118</v>
      </c>
      <c r="J26" s="1" t="s">
        <v>220</v>
      </c>
      <c r="K26" s="7">
        <f t="shared" si="1"/>
        <v>0.010169491525423728</v>
      </c>
    </row>
    <row r="27" spans="1:11" ht="15.75">
      <c r="A27" s="3">
        <v>1</v>
      </c>
      <c r="B27" s="16" t="s">
        <v>60</v>
      </c>
      <c r="C27" s="14" t="s">
        <v>279</v>
      </c>
      <c r="D27" s="1" t="s">
        <v>121</v>
      </c>
      <c r="E27" s="15" t="s">
        <v>339</v>
      </c>
      <c r="F27" s="2" t="s">
        <v>150</v>
      </c>
      <c r="G27" s="1" t="s">
        <v>4</v>
      </c>
      <c r="H27" s="4">
        <v>22153381250</v>
      </c>
      <c r="I27" s="4">
        <v>124009194</v>
      </c>
      <c r="J27" s="1" t="s">
        <v>220</v>
      </c>
      <c r="K27" s="7">
        <f t="shared" si="1"/>
        <v>0.010169491525423728</v>
      </c>
    </row>
    <row r="28" spans="1:11" ht="15.75">
      <c r="A28" s="3">
        <v>1</v>
      </c>
      <c r="B28" s="18" t="s">
        <v>242</v>
      </c>
      <c r="C28" s="14" t="s">
        <v>280</v>
      </c>
      <c r="D28" s="1" t="s">
        <v>244</v>
      </c>
      <c r="E28" s="15" t="s">
        <v>339</v>
      </c>
      <c r="F28" s="2" t="s">
        <v>243</v>
      </c>
      <c r="G28" s="11" t="s">
        <v>9</v>
      </c>
      <c r="H28" s="12">
        <v>16704303998</v>
      </c>
      <c r="I28" s="4">
        <v>45118515</v>
      </c>
      <c r="J28" s="1" t="s">
        <v>220</v>
      </c>
      <c r="K28" s="7">
        <f t="shared" si="1"/>
        <v>0.010169491525423728</v>
      </c>
    </row>
    <row r="29" spans="1:11" ht="15.75">
      <c r="A29" s="3">
        <v>1</v>
      </c>
      <c r="B29" s="16" t="s">
        <v>76</v>
      </c>
      <c r="C29" s="14" t="s">
        <v>281</v>
      </c>
      <c r="D29" s="1" t="s">
        <v>136</v>
      </c>
      <c r="E29" s="15" t="s">
        <v>340</v>
      </c>
      <c r="F29" s="2" t="s">
        <v>155</v>
      </c>
      <c r="G29" s="1" t="s">
        <v>4</v>
      </c>
      <c r="H29" s="4">
        <v>7985773720</v>
      </c>
      <c r="I29" s="4">
        <v>57359722</v>
      </c>
      <c r="J29" s="1" t="s">
        <v>220</v>
      </c>
      <c r="K29" s="7">
        <f t="shared" si="1"/>
        <v>0.010169491525423728</v>
      </c>
    </row>
    <row r="30" spans="1:11" ht="15.75">
      <c r="A30" s="3">
        <v>1</v>
      </c>
      <c r="B30" s="16" t="s">
        <v>75</v>
      </c>
      <c r="C30" s="14" t="s">
        <v>282</v>
      </c>
      <c r="D30" s="1" t="s">
        <v>135</v>
      </c>
      <c r="E30" s="15" t="s">
        <v>227</v>
      </c>
      <c r="F30" s="2" t="s">
        <v>154</v>
      </c>
      <c r="G30" s="1" t="s">
        <v>4</v>
      </c>
      <c r="H30" s="4">
        <v>7683659530</v>
      </c>
      <c r="I30" s="4">
        <v>41210847</v>
      </c>
      <c r="J30" s="1" t="s">
        <v>220</v>
      </c>
      <c r="K30" s="7">
        <f t="shared" si="1"/>
        <v>0.010169491525423728</v>
      </c>
    </row>
    <row r="31" spans="1:11" ht="15.75">
      <c r="A31" s="3">
        <v>1</v>
      </c>
      <c r="B31" s="19" t="s">
        <v>335</v>
      </c>
      <c r="C31" s="14" t="s">
        <v>283</v>
      </c>
      <c r="D31" s="1" t="s">
        <v>239</v>
      </c>
      <c r="E31" s="15" t="s">
        <v>227</v>
      </c>
      <c r="F31" s="2" t="s">
        <v>215</v>
      </c>
      <c r="G31" s="1" t="s">
        <v>4</v>
      </c>
      <c r="H31" s="12">
        <v>7951391500</v>
      </c>
      <c r="I31" s="4">
        <v>69229000</v>
      </c>
      <c r="J31" s="1" t="s">
        <v>220</v>
      </c>
      <c r="K31" s="7">
        <f t="shared" si="1"/>
        <v>0.010169491525423728</v>
      </c>
    </row>
    <row r="32" spans="1:11" ht="15.75">
      <c r="A32" s="3">
        <v>1</v>
      </c>
      <c r="B32" s="16" t="s">
        <v>61</v>
      </c>
      <c r="C32" s="14" t="s">
        <v>284</v>
      </c>
      <c r="D32" s="1" t="s">
        <v>122</v>
      </c>
      <c r="E32" s="15" t="s">
        <v>227</v>
      </c>
      <c r="F32" s="2" t="s">
        <v>201</v>
      </c>
      <c r="G32" s="1" t="s">
        <v>4</v>
      </c>
      <c r="H32" s="4">
        <v>5855927100</v>
      </c>
      <c r="I32" s="4">
        <v>83364389</v>
      </c>
      <c r="J32" s="1" t="s">
        <v>220</v>
      </c>
      <c r="K32" s="7">
        <f t="shared" si="1"/>
        <v>0.010169491525423728</v>
      </c>
    </row>
    <row r="33" spans="1:11" ht="15.75">
      <c r="A33" s="3">
        <v>1</v>
      </c>
      <c r="B33" s="16" t="s">
        <v>331</v>
      </c>
      <c r="C33" s="14"/>
      <c r="D33" s="1" t="s">
        <v>336</v>
      </c>
      <c r="E33" s="15" t="s">
        <v>339</v>
      </c>
      <c r="F33" s="2" t="s">
        <v>337</v>
      </c>
      <c r="G33" s="1" t="s">
        <v>11</v>
      </c>
      <c r="H33" s="4">
        <v>517730000</v>
      </c>
      <c r="I33" s="4">
        <f>56411*670*0.15</f>
        <v>5669305.5</v>
      </c>
      <c r="J33" s="1" t="s">
        <v>220</v>
      </c>
      <c r="K33" s="7">
        <f t="shared" si="1"/>
        <v>0.010169491525423728</v>
      </c>
    </row>
    <row r="34" spans="1:11" ht="15.75">
      <c r="A34" s="3">
        <v>1</v>
      </c>
      <c r="B34" s="16" t="s">
        <v>330</v>
      </c>
      <c r="C34" s="14"/>
      <c r="D34" s="1" t="s">
        <v>332</v>
      </c>
      <c r="E34" s="15" t="s">
        <v>339</v>
      </c>
      <c r="F34" s="2" t="s">
        <v>333</v>
      </c>
      <c r="G34" s="1" t="s">
        <v>4</v>
      </c>
      <c r="H34" s="4">
        <v>666553240</v>
      </c>
      <c r="I34" s="4">
        <v>35511231</v>
      </c>
      <c r="J34" s="1" t="s">
        <v>334</v>
      </c>
      <c r="K34" s="7">
        <f t="shared" si="1"/>
        <v>0.010169491525423728</v>
      </c>
    </row>
    <row r="35" spans="1:11" ht="15.75">
      <c r="A35" s="3">
        <v>1</v>
      </c>
      <c r="B35" s="16" t="s">
        <v>24</v>
      </c>
      <c r="C35" s="14" t="s">
        <v>285</v>
      </c>
      <c r="D35" s="1" t="s">
        <v>95</v>
      </c>
      <c r="E35" s="15" t="s">
        <v>340</v>
      </c>
      <c r="F35" s="2" t="s">
        <v>192</v>
      </c>
      <c r="G35" s="1" t="s">
        <v>11</v>
      </c>
      <c r="H35" s="4">
        <v>6171866004</v>
      </c>
      <c r="I35" s="4">
        <v>21541117</v>
      </c>
      <c r="J35" s="1" t="s">
        <v>220</v>
      </c>
      <c r="K35" s="7">
        <f t="shared" si="1"/>
        <v>0.010169491525423728</v>
      </c>
    </row>
    <row r="36" spans="1:11" ht="15.75">
      <c r="A36" s="3">
        <v>1</v>
      </c>
      <c r="B36" s="16" t="s">
        <v>63</v>
      </c>
      <c r="C36" s="14" t="s">
        <v>286</v>
      </c>
      <c r="D36" s="1" t="s">
        <v>124</v>
      </c>
      <c r="E36" s="15" t="s">
        <v>340</v>
      </c>
      <c r="F36" s="2" t="s">
        <v>160</v>
      </c>
      <c r="G36" s="1" t="s">
        <v>30</v>
      </c>
      <c r="H36" s="4">
        <v>5176020320</v>
      </c>
      <c r="I36" s="4">
        <v>14624462</v>
      </c>
      <c r="J36" s="1" t="s">
        <v>220</v>
      </c>
      <c r="K36" s="7">
        <f t="shared" si="1"/>
        <v>0.010169491525423728</v>
      </c>
    </row>
    <row r="37" spans="1:11" ht="15.75">
      <c r="A37" s="3">
        <v>1</v>
      </c>
      <c r="B37" s="16" t="s">
        <v>29</v>
      </c>
      <c r="C37" s="14" t="s">
        <v>287</v>
      </c>
      <c r="D37" s="1" t="s">
        <v>139</v>
      </c>
      <c r="E37" s="15" t="s">
        <v>214</v>
      </c>
      <c r="F37" s="2" t="s">
        <v>168</v>
      </c>
      <c r="G37" s="1" t="s">
        <v>30</v>
      </c>
      <c r="H37" s="4">
        <v>5018207606</v>
      </c>
      <c r="I37" s="4">
        <v>29065009</v>
      </c>
      <c r="J37" s="1" t="s">
        <v>220</v>
      </c>
      <c r="K37" s="7">
        <f t="shared" si="1"/>
        <v>0.010169491525423728</v>
      </c>
    </row>
    <row r="38" spans="1:11" ht="15.75">
      <c r="A38" s="3">
        <v>1</v>
      </c>
      <c r="B38" s="16" t="s">
        <v>34</v>
      </c>
      <c r="C38" s="14" t="s">
        <v>288</v>
      </c>
      <c r="D38" s="1" t="s">
        <v>100</v>
      </c>
      <c r="E38" s="15" t="s">
        <v>339</v>
      </c>
      <c r="F38" s="2" t="s">
        <v>164</v>
      </c>
      <c r="G38" s="1" t="s">
        <v>9</v>
      </c>
      <c r="H38" s="4">
        <v>6265147477</v>
      </c>
      <c r="I38" s="4">
        <v>45050392</v>
      </c>
      <c r="J38" s="1" t="s">
        <v>220</v>
      </c>
      <c r="K38" s="7">
        <f t="shared" si="1"/>
        <v>0.010169491525423728</v>
      </c>
    </row>
    <row r="39" spans="1:11" ht="15.75">
      <c r="A39" s="3">
        <v>1</v>
      </c>
      <c r="B39" s="16" t="s">
        <v>59</v>
      </c>
      <c r="C39" s="14" t="s">
        <v>289</v>
      </c>
      <c r="D39" s="1" t="s">
        <v>120</v>
      </c>
      <c r="E39" s="15" t="s">
        <v>339</v>
      </c>
      <c r="F39" s="2" t="s">
        <v>148</v>
      </c>
      <c r="G39" s="1" t="s">
        <v>4</v>
      </c>
      <c r="H39" s="4">
        <v>4716610560</v>
      </c>
      <c r="I39" s="4">
        <v>17644235</v>
      </c>
      <c r="J39" s="1" t="s">
        <v>220</v>
      </c>
      <c r="K39" s="7">
        <f t="shared" si="1"/>
        <v>0.010169491525423728</v>
      </c>
    </row>
    <row r="40" spans="1:11" ht="15.75">
      <c r="A40" s="3">
        <v>1</v>
      </c>
      <c r="B40" s="16" t="s">
        <v>27</v>
      </c>
      <c r="C40" s="14" t="s">
        <v>290</v>
      </c>
      <c r="D40" s="1" t="s">
        <v>98</v>
      </c>
      <c r="E40" s="15" t="s">
        <v>227</v>
      </c>
      <c r="F40" s="2" t="s">
        <v>147</v>
      </c>
      <c r="G40" s="1" t="s">
        <v>4</v>
      </c>
      <c r="H40" s="4">
        <v>4449789000</v>
      </c>
      <c r="I40" s="4">
        <v>28267191</v>
      </c>
      <c r="J40" s="1" t="s">
        <v>220</v>
      </c>
      <c r="K40" s="7">
        <f t="shared" si="1"/>
        <v>0.010169491525423728</v>
      </c>
    </row>
    <row r="41" spans="1:11" ht="15.75">
      <c r="A41" s="3">
        <v>1</v>
      </c>
      <c r="B41" s="16" t="s">
        <v>58</v>
      </c>
      <c r="C41" s="14" t="s">
        <v>291</v>
      </c>
      <c r="D41" s="1" t="s">
        <v>119</v>
      </c>
      <c r="E41" s="15" t="s">
        <v>227</v>
      </c>
      <c r="F41" s="2" t="s">
        <v>149</v>
      </c>
      <c r="G41" s="1" t="s">
        <v>4</v>
      </c>
      <c r="H41" s="4">
        <v>3906208700</v>
      </c>
      <c r="I41" s="4">
        <v>10142216</v>
      </c>
      <c r="J41" s="1" t="s">
        <v>220</v>
      </c>
      <c r="K41" s="7">
        <f t="shared" si="1"/>
        <v>0.010169491525423728</v>
      </c>
    </row>
    <row r="42" spans="1:11" ht="15.75">
      <c r="A42" s="3">
        <v>1</v>
      </c>
      <c r="B42" s="18" t="s">
        <v>226</v>
      </c>
      <c r="C42" s="14" t="s">
        <v>292</v>
      </c>
      <c r="D42" s="1" t="s">
        <v>229</v>
      </c>
      <c r="E42" s="15" t="s">
        <v>227</v>
      </c>
      <c r="F42" s="2" t="s">
        <v>228</v>
      </c>
      <c r="G42" s="11" t="s">
        <v>33</v>
      </c>
      <c r="H42" s="12">
        <v>3403699665</v>
      </c>
      <c r="I42" s="4">
        <v>19194447</v>
      </c>
      <c r="J42" s="1" t="s">
        <v>220</v>
      </c>
      <c r="K42" s="7">
        <f t="shared" si="1"/>
        <v>0.010169491525423728</v>
      </c>
    </row>
    <row r="43" spans="1:11" ht="15.75">
      <c r="A43" s="3">
        <v>1</v>
      </c>
      <c r="B43" s="16" t="s">
        <v>12</v>
      </c>
      <c r="C43" s="14" t="s">
        <v>293</v>
      </c>
      <c r="D43" s="1" t="s">
        <v>83</v>
      </c>
      <c r="E43" s="15" t="s">
        <v>227</v>
      </c>
      <c r="F43" s="2" t="s">
        <v>146</v>
      </c>
      <c r="G43" s="1" t="s">
        <v>4</v>
      </c>
      <c r="H43" s="4">
        <v>3146959360</v>
      </c>
      <c r="I43" s="4">
        <v>37908640</v>
      </c>
      <c r="J43" s="1" t="s">
        <v>220</v>
      </c>
      <c r="K43" s="7">
        <f t="shared" si="1"/>
        <v>0.010169491525423728</v>
      </c>
    </row>
    <row r="44" spans="1:11" ht="15.75">
      <c r="A44" s="3">
        <v>1</v>
      </c>
      <c r="B44" s="15" t="s">
        <v>235</v>
      </c>
      <c r="C44" s="14" t="s">
        <v>294</v>
      </c>
      <c r="D44" s="1" t="s">
        <v>236</v>
      </c>
      <c r="E44" s="15" t="s">
        <v>339</v>
      </c>
      <c r="F44" s="2" t="s">
        <v>237</v>
      </c>
      <c r="G44" s="1" t="s">
        <v>9</v>
      </c>
      <c r="H44" s="4">
        <v>2891638111</v>
      </c>
      <c r="I44" s="4">
        <v>23616707</v>
      </c>
      <c r="J44" s="1" t="s">
        <v>220</v>
      </c>
      <c r="K44" s="7">
        <f t="shared" si="1"/>
        <v>0.010169491525423728</v>
      </c>
    </row>
    <row r="45" spans="1:11" ht="15.75">
      <c r="A45" s="3">
        <v>1</v>
      </c>
      <c r="B45" s="16" t="s">
        <v>72</v>
      </c>
      <c r="C45" s="14" t="s">
        <v>295</v>
      </c>
      <c r="D45" s="1" t="s">
        <v>132</v>
      </c>
      <c r="E45" s="15" t="s">
        <v>339</v>
      </c>
      <c r="F45" s="2" t="s">
        <v>172</v>
      </c>
      <c r="G45" s="1" t="s">
        <v>4</v>
      </c>
      <c r="H45" s="4">
        <v>3174947160</v>
      </c>
      <c r="I45" s="4">
        <v>9692313</v>
      </c>
      <c r="J45" s="1" t="s">
        <v>220</v>
      </c>
      <c r="K45" s="7">
        <f t="shared" si="1"/>
        <v>0.010169491525423728</v>
      </c>
    </row>
    <row r="46" spans="1:11" ht="15.75">
      <c r="A46" s="3">
        <v>1</v>
      </c>
      <c r="B46" s="16" t="s">
        <v>40</v>
      </c>
      <c r="C46" s="14" t="s">
        <v>296</v>
      </c>
      <c r="D46" s="1" t="s">
        <v>105</v>
      </c>
      <c r="E46" s="15" t="s">
        <v>339</v>
      </c>
      <c r="F46" s="2" t="s">
        <v>162</v>
      </c>
      <c r="G46" s="1" t="s">
        <v>41</v>
      </c>
      <c r="H46" s="4">
        <v>2565131016</v>
      </c>
      <c r="I46" s="4">
        <v>1601198</v>
      </c>
      <c r="J46" s="1" t="s">
        <v>220</v>
      </c>
      <c r="K46" s="7">
        <f t="shared" si="1"/>
        <v>0.010169491525423728</v>
      </c>
    </row>
    <row r="47" spans="1:11" ht="15.75">
      <c r="A47" s="3">
        <v>1</v>
      </c>
      <c r="B47" s="16" t="s">
        <v>222</v>
      </c>
      <c r="C47" s="14" t="s">
        <v>297</v>
      </c>
      <c r="D47" s="1" t="s">
        <v>223</v>
      </c>
      <c r="E47" s="15" t="s">
        <v>339</v>
      </c>
      <c r="F47" t="s">
        <v>224</v>
      </c>
      <c r="G47" s="1" t="s">
        <v>9</v>
      </c>
      <c r="H47" s="12">
        <v>3128279765</v>
      </c>
      <c r="I47" s="4">
        <v>21042457</v>
      </c>
      <c r="J47" s="1" t="s">
        <v>225</v>
      </c>
      <c r="K47" s="7">
        <f t="shared" si="1"/>
        <v>0.010169491525423728</v>
      </c>
    </row>
    <row r="48" spans="1:11" ht="15.75">
      <c r="A48" s="3">
        <v>1</v>
      </c>
      <c r="B48" s="16" t="s">
        <v>48</v>
      </c>
      <c r="C48" s="14" t="s">
        <v>298</v>
      </c>
      <c r="D48" s="1" t="s">
        <v>111</v>
      </c>
      <c r="E48" s="15" t="s">
        <v>339</v>
      </c>
      <c r="F48" s="2" t="s">
        <v>200</v>
      </c>
      <c r="G48" s="1" t="s">
        <v>49</v>
      </c>
      <c r="H48" s="4">
        <v>2367956521</v>
      </c>
      <c r="I48" s="4">
        <v>1042561</v>
      </c>
      <c r="J48" s="1" t="s">
        <v>220</v>
      </c>
      <c r="K48" s="7">
        <f t="shared" si="1"/>
        <v>0.010169491525423728</v>
      </c>
    </row>
    <row r="49" spans="1:11" ht="15.75">
      <c r="A49" s="3">
        <v>1</v>
      </c>
      <c r="B49" s="16" t="s">
        <v>78</v>
      </c>
      <c r="C49" s="14" t="s">
        <v>299</v>
      </c>
      <c r="D49" s="1" t="s">
        <v>88</v>
      </c>
      <c r="E49" s="15" t="s">
        <v>339</v>
      </c>
      <c r="F49" s="2" t="s">
        <v>180</v>
      </c>
      <c r="G49" s="1" t="s">
        <v>9</v>
      </c>
      <c r="H49" s="4">
        <v>3758516332</v>
      </c>
      <c r="I49" s="4">
        <v>18478780</v>
      </c>
      <c r="J49" s="1" t="s">
        <v>220</v>
      </c>
      <c r="K49" s="7">
        <f t="shared" si="1"/>
        <v>0.010169491525423728</v>
      </c>
    </row>
    <row r="50" spans="1:11" ht="15.75">
      <c r="A50" s="3">
        <v>1</v>
      </c>
      <c r="B50" s="16" t="s">
        <v>28</v>
      </c>
      <c r="C50" s="14" t="s">
        <v>300</v>
      </c>
      <c r="D50" s="1" t="s">
        <v>138</v>
      </c>
      <c r="E50" s="15" t="s">
        <v>214</v>
      </c>
      <c r="F50" s="2" t="s">
        <v>171</v>
      </c>
      <c r="G50" s="1" t="s">
        <v>4</v>
      </c>
      <c r="H50" s="4">
        <v>2521688610</v>
      </c>
      <c r="I50" s="4">
        <v>11344335</v>
      </c>
      <c r="J50" s="1" t="s">
        <v>220</v>
      </c>
      <c r="K50" s="7">
        <f t="shared" si="1"/>
        <v>0.010169491525423728</v>
      </c>
    </row>
    <row r="51" spans="1:11" ht="15.75">
      <c r="A51" s="3">
        <v>1</v>
      </c>
      <c r="B51" s="16" t="s">
        <v>54</v>
      </c>
      <c r="C51" s="14" t="s">
        <v>301</v>
      </c>
      <c r="D51" s="1" t="s">
        <v>115</v>
      </c>
      <c r="E51" s="15" t="s">
        <v>339</v>
      </c>
      <c r="F51" s="2" t="s">
        <v>175</v>
      </c>
      <c r="G51" s="1" t="s">
        <v>10</v>
      </c>
      <c r="H51" s="4">
        <v>2829470652</v>
      </c>
      <c r="I51" s="4">
        <v>5786410</v>
      </c>
      <c r="J51" s="1" t="s">
        <v>220</v>
      </c>
      <c r="K51" s="7">
        <f t="shared" si="1"/>
        <v>0.010169491525423728</v>
      </c>
    </row>
    <row r="52" spans="1:11" ht="15.75">
      <c r="A52" s="3">
        <v>1</v>
      </c>
      <c r="B52" s="16" t="s">
        <v>15</v>
      </c>
      <c r="C52" s="14" t="s">
        <v>302</v>
      </c>
      <c r="D52" s="1" t="s">
        <v>85</v>
      </c>
      <c r="E52" s="15" t="s">
        <v>339</v>
      </c>
      <c r="F52" s="2" t="s">
        <v>187</v>
      </c>
      <c r="G52" s="1" t="s">
        <v>16</v>
      </c>
      <c r="H52" s="4">
        <v>2336817927</v>
      </c>
      <c r="I52" s="4">
        <v>4971346</v>
      </c>
      <c r="J52" s="1" t="s">
        <v>220</v>
      </c>
      <c r="K52" s="7">
        <f t="shared" si="1"/>
        <v>0.010169491525423728</v>
      </c>
    </row>
    <row r="53" spans="1:11" ht="15.75">
      <c r="A53" s="3">
        <v>1</v>
      </c>
      <c r="B53" s="16" t="s">
        <v>64</v>
      </c>
      <c r="C53" s="14" t="s">
        <v>303</v>
      </c>
      <c r="D53" s="1" t="s">
        <v>125</v>
      </c>
      <c r="E53" s="15" t="s">
        <v>227</v>
      </c>
      <c r="F53" s="2" t="s">
        <v>202</v>
      </c>
      <c r="G53" s="1" t="s">
        <v>13</v>
      </c>
      <c r="H53" s="4">
        <v>2123121492</v>
      </c>
      <c r="I53" s="4">
        <v>1700977</v>
      </c>
      <c r="J53" s="1" t="s">
        <v>220</v>
      </c>
      <c r="K53" s="7">
        <f aca="true" t="shared" si="2" ref="K53:K79">(1/$A$80)*0.6</f>
        <v>0.010169491525423728</v>
      </c>
    </row>
    <row r="54" spans="1:11" ht="15.75">
      <c r="A54" s="3">
        <v>1</v>
      </c>
      <c r="B54" s="16" t="s">
        <v>44</v>
      </c>
      <c r="C54" s="14" t="s">
        <v>304</v>
      </c>
      <c r="D54" s="1" t="s">
        <v>106</v>
      </c>
      <c r="E54" s="15" t="s">
        <v>339</v>
      </c>
      <c r="F54" s="2" t="s">
        <v>197</v>
      </c>
      <c r="G54" s="1" t="s">
        <v>13</v>
      </c>
      <c r="H54" s="4">
        <v>2056879983</v>
      </c>
      <c r="I54" s="4">
        <v>3379285</v>
      </c>
      <c r="J54" s="1" t="s">
        <v>220</v>
      </c>
      <c r="K54" s="7">
        <f t="shared" si="2"/>
        <v>0.010169491525423728</v>
      </c>
    </row>
    <row r="55" spans="1:11" ht="15.75">
      <c r="A55" s="3">
        <v>1</v>
      </c>
      <c r="B55" s="16" t="s">
        <v>22</v>
      </c>
      <c r="C55" s="14" t="s">
        <v>305</v>
      </c>
      <c r="D55" s="1" t="s">
        <v>94</v>
      </c>
      <c r="E55" s="15" t="s">
        <v>339</v>
      </c>
      <c r="F55" s="2" t="s">
        <v>176</v>
      </c>
      <c r="G55" s="1" t="s">
        <v>23</v>
      </c>
      <c r="H55" s="4">
        <v>2151226811</v>
      </c>
      <c r="I55" s="4">
        <v>2492845</v>
      </c>
      <c r="J55" s="1" t="s">
        <v>220</v>
      </c>
      <c r="K55" s="7">
        <f t="shared" si="2"/>
        <v>0.010169491525423728</v>
      </c>
    </row>
    <row r="56" spans="1:11" ht="15.75">
      <c r="A56" s="3">
        <v>1</v>
      </c>
      <c r="B56" s="16" t="s">
        <v>71</v>
      </c>
      <c r="C56" s="14" t="s">
        <v>306</v>
      </c>
      <c r="D56" s="1" t="s">
        <v>131</v>
      </c>
      <c r="E56" s="15" t="s">
        <v>339</v>
      </c>
      <c r="F56" s="2" t="s">
        <v>178</v>
      </c>
      <c r="G56" s="1" t="s">
        <v>33</v>
      </c>
      <c r="H56" s="4">
        <v>2008622781</v>
      </c>
      <c r="I56" s="4">
        <v>4982624</v>
      </c>
      <c r="J56" s="1" t="s">
        <v>220</v>
      </c>
      <c r="K56" s="7">
        <f t="shared" si="2"/>
        <v>0.010169491525423728</v>
      </c>
    </row>
    <row r="57" spans="1:11" ht="15.75">
      <c r="A57" s="3">
        <v>1</v>
      </c>
      <c r="B57" s="16" t="s">
        <v>52</v>
      </c>
      <c r="C57" s="14" t="s">
        <v>307</v>
      </c>
      <c r="D57" s="1" t="s">
        <v>113</v>
      </c>
      <c r="E57" s="15" t="s">
        <v>341</v>
      </c>
      <c r="F57" s="2" t="s">
        <v>161</v>
      </c>
      <c r="G57" s="1" t="s">
        <v>39</v>
      </c>
      <c r="H57" s="4">
        <v>1959564958</v>
      </c>
      <c r="I57" s="4">
        <v>10933000</v>
      </c>
      <c r="J57" s="1" t="s">
        <v>220</v>
      </c>
      <c r="K57" s="7">
        <f t="shared" si="2"/>
        <v>0.010169491525423728</v>
      </c>
    </row>
    <row r="58" spans="1:11" ht="15.75">
      <c r="A58" s="3">
        <v>1</v>
      </c>
      <c r="B58" s="16" t="s">
        <v>18</v>
      </c>
      <c r="C58" s="14" t="s">
        <v>308</v>
      </c>
      <c r="D58" s="1" t="s">
        <v>90</v>
      </c>
      <c r="E58" s="15" t="s">
        <v>339</v>
      </c>
      <c r="F58" s="2" t="s">
        <v>189</v>
      </c>
      <c r="G58" s="1" t="s">
        <v>4</v>
      </c>
      <c r="H58" s="4">
        <v>1434653760</v>
      </c>
      <c r="I58" s="4">
        <v>5252653</v>
      </c>
      <c r="J58" s="1" t="s">
        <v>220</v>
      </c>
      <c r="K58" s="7">
        <f t="shared" si="2"/>
        <v>0.010169491525423728</v>
      </c>
    </row>
    <row r="59" spans="1:11" ht="15.75">
      <c r="A59" s="3">
        <v>1</v>
      </c>
      <c r="B59" s="16" t="s">
        <v>247</v>
      </c>
      <c r="C59" s="14" t="s">
        <v>309</v>
      </c>
      <c r="D59" s="1" t="s">
        <v>249</v>
      </c>
      <c r="E59" s="15" t="s">
        <v>227</v>
      </c>
      <c r="F59" s="2" t="s">
        <v>248</v>
      </c>
      <c r="G59" s="1" t="s">
        <v>33</v>
      </c>
      <c r="H59" s="4">
        <v>11908507609</v>
      </c>
      <c r="I59" s="4">
        <v>20880106</v>
      </c>
      <c r="J59" s="1" t="s">
        <v>220</v>
      </c>
      <c r="K59" s="7">
        <f t="shared" si="2"/>
        <v>0.010169491525423728</v>
      </c>
    </row>
    <row r="60" spans="1:11" ht="15.75">
      <c r="A60" s="3">
        <v>1</v>
      </c>
      <c r="B60" s="16" t="s">
        <v>70</v>
      </c>
      <c r="C60" s="14" t="s">
        <v>310</v>
      </c>
      <c r="D60" s="1" t="s">
        <v>130</v>
      </c>
      <c r="E60" s="15" t="s">
        <v>340</v>
      </c>
      <c r="F60" s="2" t="s">
        <v>205</v>
      </c>
      <c r="G60" s="1" t="s">
        <v>6</v>
      </c>
      <c r="H60" s="4">
        <v>1180670772</v>
      </c>
      <c r="I60" s="4">
        <v>2996840</v>
      </c>
      <c r="J60" s="1" t="s">
        <v>220</v>
      </c>
      <c r="K60" s="7">
        <f t="shared" si="2"/>
        <v>0.010169491525423728</v>
      </c>
    </row>
    <row r="61" spans="1:11" ht="15.75">
      <c r="A61" s="3">
        <v>1</v>
      </c>
      <c r="B61" s="16" t="s">
        <v>66</v>
      </c>
      <c r="C61" s="14" t="s">
        <v>311</v>
      </c>
      <c r="D61" s="1" t="s">
        <v>127</v>
      </c>
      <c r="E61" s="15" t="s">
        <v>227</v>
      </c>
      <c r="F61" s="2" t="s">
        <v>203</v>
      </c>
      <c r="G61" s="1" t="s">
        <v>67</v>
      </c>
      <c r="H61" s="4">
        <v>743750653</v>
      </c>
      <c r="I61" s="4">
        <v>3553006</v>
      </c>
      <c r="J61" s="1" t="s">
        <v>220</v>
      </c>
      <c r="K61" s="7">
        <f t="shared" si="2"/>
        <v>0.010169491525423728</v>
      </c>
    </row>
    <row r="62" spans="1:11" ht="15.75">
      <c r="A62" s="3">
        <v>1</v>
      </c>
      <c r="B62" s="16" t="s">
        <v>31</v>
      </c>
      <c r="C62" s="14" t="s">
        <v>312</v>
      </c>
      <c r="D62" s="1" t="s">
        <v>99</v>
      </c>
      <c r="E62" s="15" t="s">
        <v>227</v>
      </c>
      <c r="F62" s="2" t="s">
        <v>194</v>
      </c>
      <c r="G62" s="1" t="s">
        <v>9</v>
      </c>
      <c r="H62" s="4">
        <v>1235471069</v>
      </c>
      <c r="I62" s="4">
        <v>6947687</v>
      </c>
      <c r="J62" s="1" t="s">
        <v>220</v>
      </c>
      <c r="K62" s="7">
        <f t="shared" si="2"/>
        <v>0.010169491525423728</v>
      </c>
    </row>
    <row r="63" spans="1:11" ht="15.75">
      <c r="A63" s="3">
        <v>1</v>
      </c>
      <c r="B63" s="16" t="s">
        <v>57</v>
      </c>
      <c r="C63" s="14" t="s">
        <v>313</v>
      </c>
      <c r="D63" s="1" t="s">
        <v>118</v>
      </c>
      <c r="E63" s="15" t="s">
        <v>339</v>
      </c>
      <c r="F63" s="2" t="s">
        <v>177</v>
      </c>
      <c r="G63" s="1" t="s">
        <v>9</v>
      </c>
      <c r="H63" s="4">
        <v>1403206426</v>
      </c>
      <c r="I63" s="4">
        <v>6240108</v>
      </c>
      <c r="J63" s="1" t="s">
        <v>220</v>
      </c>
      <c r="K63" s="7">
        <f t="shared" si="2"/>
        <v>0.010169491525423728</v>
      </c>
    </row>
    <row r="64" spans="1:11" ht="15.75">
      <c r="A64" s="3">
        <v>1</v>
      </c>
      <c r="B64" s="16" t="s">
        <v>73</v>
      </c>
      <c r="C64" s="14" t="s">
        <v>314</v>
      </c>
      <c r="D64" s="1" t="s">
        <v>133</v>
      </c>
      <c r="E64" s="15" t="s">
        <v>227</v>
      </c>
      <c r="F64" s="2" t="s">
        <v>206</v>
      </c>
      <c r="G64" s="1" t="s">
        <v>9</v>
      </c>
      <c r="H64" s="4">
        <v>1696078567</v>
      </c>
      <c r="I64" s="4">
        <v>6106683</v>
      </c>
      <c r="J64" s="1" t="s">
        <v>220</v>
      </c>
      <c r="K64" s="7">
        <f t="shared" si="2"/>
        <v>0.010169491525423728</v>
      </c>
    </row>
    <row r="65" spans="1:11" ht="15.75">
      <c r="A65" s="3">
        <v>1</v>
      </c>
      <c r="B65" s="18" t="s">
        <v>241</v>
      </c>
      <c r="C65" s="14" t="s">
        <v>315</v>
      </c>
      <c r="D65" s="1" t="s">
        <v>246</v>
      </c>
      <c r="E65" s="15" t="s">
        <v>339</v>
      </c>
      <c r="F65" s="2" t="s">
        <v>245</v>
      </c>
      <c r="G65" s="11" t="s">
        <v>33</v>
      </c>
      <c r="H65" s="12">
        <v>1115940925</v>
      </c>
      <c r="I65" s="4">
        <v>2864479</v>
      </c>
      <c r="J65" s="1" t="s">
        <v>220</v>
      </c>
      <c r="K65" s="7">
        <f t="shared" si="2"/>
        <v>0.010169491525423728</v>
      </c>
    </row>
    <row r="66" spans="1:11" ht="15.75">
      <c r="A66" s="3">
        <v>1</v>
      </c>
      <c r="B66" s="16" t="s">
        <v>74</v>
      </c>
      <c r="C66" s="14" t="s">
        <v>316</v>
      </c>
      <c r="D66" s="1" t="s">
        <v>134</v>
      </c>
      <c r="E66" s="15" t="s">
        <v>339</v>
      </c>
      <c r="F66" s="2" t="s">
        <v>207</v>
      </c>
      <c r="G66" s="1" t="s">
        <v>9</v>
      </c>
      <c r="H66" s="4">
        <v>783892473</v>
      </c>
      <c r="I66" s="4">
        <v>4557184</v>
      </c>
      <c r="J66" s="1" t="s">
        <v>220</v>
      </c>
      <c r="K66" s="7">
        <f t="shared" si="2"/>
        <v>0.010169491525423728</v>
      </c>
    </row>
    <row r="67" spans="1:11" ht="15.75">
      <c r="A67" s="3">
        <v>1</v>
      </c>
      <c r="B67" s="16" t="s">
        <v>14</v>
      </c>
      <c r="C67" s="14" t="s">
        <v>317</v>
      </c>
      <c r="D67" s="1" t="s">
        <v>84</v>
      </c>
      <c r="E67" s="15" t="s">
        <v>339</v>
      </c>
      <c r="F67" s="2" t="s">
        <v>186</v>
      </c>
      <c r="G67" s="1" t="s">
        <v>11</v>
      </c>
      <c r="H67" s="4">
        <v>786318117</v>
      </c>
      <c r="I67" s="4">
        <v>275258</v>
      </c>
      <c r="J67" s="1" t="s">
        <v>220</v>
      </c>
      <c r="K67" s="7">
        <f t="shared" si="2"/>
        <v>0.010169491525423728</v>
      </c>
    </row>
    <row r="68" spans="1:11" ht="15.75">
      <c r="A68" s="3">
        <v>1</v>
      </c>
      <c r="B68" s="16" t="s">
        <v>68</v>
      </c>
      <c r="C68" s="14" t="s">
        <v>318</v>
      </c>
      <c r="D68" s="1" t="s">
        <v>128</v>
      </c>
      <c r="E68" s="15" t="s">
        <v>339</v>
      </c>
      <c r="F68" s="2" t="s">
        <v>204</v>
      </c>
      <c r="G68" s="1" t="s">
        <v>9</v>
      </c>
      <c r="H68" s="4">
        <v>785841204</v>
      </c>
      <c r="I68" s="4">
        <v>7563341</v>
      </c>
      <c r="J68" s="1" t="s">
        <v>220</v>
      </c>
      <c r="K68" s="7">
        <f t="shared" si="2"/>
        <v>0.010169491525423728</v>
      </c>
    </row>
    <row r="69" spans="1:11" ht="15.75">
      <c r="A69" s="3">
        <v>1</v>
      </c>
      <c r="B69" s="16" t="s">
        <v>8</v>
      </c>
      <c r="C69" s="14" t="s">
        <v>319</v>
      </c>
      <c r="D69" s="1" t="s">
        <v>82</v>
      </c>
      <c r="E69" s="15" t="s">
        <v>339</v>
      </c>
      <c r="F69" s="2" t="s">
        <v>185</v>
      </c>
      <c r="G69" s="1" t="s">
        <v>9</v>
      </c>
      <c r="H69" s="4">
        <v>568281779</v>
      </c>
      <c r="I69" s="4">
        <v>2349739</v>
      </c>
      <c r="J69" s="1" t="s">
        <v>220</v>
      </c>
      <c r="K69" s="7">
        <f t="shared" si="2"/>
        <v>0.010169491525423728</v>
      </c>
    </row>
    <row r="70" spans="1:11" ht="15.75">
      <c r="A70" s="3">
        <v>1</v>
      </c>
      <c r="B70" s="16" t="s">
        <v>42</v>
      </c>
      <c r="C70" s="14" t="s">
        <v>320</v>
      </c>
      <c r="D70" s="1" t="s">
        <v>141</v>
      </c>
      <c r="E70" s="15" t="s">
        <v>339</v>
      </c>
      <c r="F70" s="2" t="s">
        <v>182</v>
      </c>
      <c r="G70" s="1" t="s">
        <v>4</v>
      </c>
      <c r="H70" s="4">
        <v>717504900</v>
      </c>
      <c r="I70" s="4">
        <v>2480197</v>
      </c>
      <c r="J70" s="1" t="s">
        <v>220</v>
      </c>
      <c r="K70" s="7">
        <f t="shared" si="2"/>
        <v>0.010169491525423728</v>
      </c>
    </row>
    <row r="71" spans="1:11" ht="15.75">
      <c r="A71" s="3">
        <v>1</v>
      </c>
      <c r="B71" s="16" t="s">
        <v>56</v>
      </c>
      <c r="C71" s="14" t="s">
        <v>321</v>
      </c>
      <c r="D71" s="1" t="s">
        <v>117</v>
      </c>
      <c r="E71" s="15" t="s">
        <v>227</v>
      </c>
      <c r="F71" s="2" t="s">
        <v>174</v>
      </c>
      <c r="G71" s="1" t="s">
        <v>4</v>
      </c>
      <c r="H71" s="4">
        <v>853189750</v>
      </c>
      <c r="I71" s="4">
        <v>1608595</v>
      </c>
      <c r="J71" s="1" t="s">
        <v>220</v>
      </c>
      <c r="K71" s="7">
        <f t="shared" si="2"/>
        <v>0.010169491525423728</v>
      </c>
    </row>
    <row r="72" spans="1:11" ht="15.75">
      <c r="A72" s="3">
        <v>1</v>
      </c>
      <c r="B72" s="16" t="s">
        <v>38</v>
      </c>
      <c r="C72" s="14" t="s">
        <v>322</v>
      </c>
      <c r="D72" s="1" t="s">
        <v>104</v>
      </c>
      <c r="E72" s="15" t="s">
        <v>227</v>
      </c>
      <c r="F72" s="2" t="s">
        <v>156</v>
      </c>
      <c r="G72" s="1" t="s">
        <v>39</v>
      </c>
      <c r="H72" s="4">
        <v>906370257</v>
      </c>
      <c r="I72" s="4">
        <v>1306261</v>
      </c>
      <c r="J72" s="1" t="s">
        <v>220</v>
      </c>
      <c r="K72" s="7">
        <f t="shared" si="2"/>
        <v>0.010169491525423728</v>
      </c>
    </row>
    <row r="73" spans="1:11" ht="15.75">
      <c r="A73" s="3">
        <v>1</v>
      </c>
      <c r="B73" s="16" t="s">
        <v>19</v>
      </c>
      <c r="C73" s="14" t="s">
        <v>323</v>
      </c>
      <c r="D73" s="1" t="s">
        <v>91</v>
      </c>
      <c r="E73" s="15" t="s">
        <v>339</v>
      </c>
      <c r="F73" s="2" t="s">
        <v>190</v>
      </c>
      <c r="G73" s="1" t="s">
        <v>9</v>
      </c>
      <c r="H73" s="4">
        <v>519336922</v>
      </c>
      <c r="I73" s="4">
        <v>2137136</v>
      </c>
      <c r="J73" s="1" t="s">
        <v>220</v>
      </c>
      <c r="K73" s="7">
        <f t="shared" si="2"/>
        <v>0.010169491525423728</v>
      </c>
    </row>
    <row r="74" spans="1:11" ht="15.75">
      <c r="A74" s="3">
        <v>1</v>
      </c>
      <c r="B74" s="16" t="s">
        <v>21</v>
      </c>
      <c r="C74" s="14" t="s">
        <v>324</v>
      </c>
      <c r="D74" s="1" t="s">
        <v>93</v>
      </c>
      <c r="E74" s="15" t="s">
        <v>227</v>
      </c>
      <c r="F74" s="2" t="s">
        <v>191</v>
      </c>
      <c r="G74" s="1" t="s">
        <v>13</v>
      </c>
      <c r="H74" s="4">
        <v>518448769</v>
      </c>
      <c r="I74" s="4">
        <v>546920</v>
      </c>
      <c r="J74" s="1" t="s">
        <v>220</v>
      </c>
      <c r="K74" s="7">
        <f t="shared" si="2"/>
        <v>0.010169491525423728</v>
      </c>
    </row>
    <row r="75" spans="1:11" ht="15.75">
      <c r="A75" s="3">
        <v>1</v>
      </c>
      <c r="B75" s="16" t="s">
        <v>43</v>
      </c>
      <c r="C75" s="14" t="s">
        <v>325</v>
      </c>
      <c r="D75" s="1" t="s">
        <v>142</v>
      </c>
      <c r="E75" s="15" t="s">
        <v>340</v>
      </c>
      <c r="F75" s="2" t="s">
        <v>169</v>
      </c>
      <c r="G75" s="1" t="s">
        <v>4</v>
      </c>
      <c r="H75" s="4">
        <v>545346500</v>
      </c>
      <c r="I75" s="4">
        <v>5549755</v>
      </c>
      <c r="J75" s="1" t="s">
        <v>220</v>
      </c>
      <c r="K75" s="7">
        <f t="shared" si="2"/>
        <v>0.010169491525423728</v>
      </c>
    </row>
    <row r="76" spans="1:11" ht="15.75">
      <c r="A76" s="3">
        <v>1</v>
      </c>
      <c r="B76" s="16" t="s">
        <v>79</v>
      </c>
      <c r="C76" s="14" t="s">
        <v>326</v>
      </c>
      <c r="D76" s="1" t="s">
        <v>87</v>
      </c>
      <c r="E76" s="15" t="s">
        <v>339</v>
      </c>
      <c r="F76" s="2" t="s">
        <v>208</v>
      </c>
      <c r="G76" s="1" t="s">
        <v>9</v>
      </c>
      <c r="H76" s="4">
        <v>337231954</v>
      </c>
      <c r="I76" s="4">
        <v>263865</v>
      </c>
      <c r="J76" s="1" t="s">
        <v>220</v>
      </c>
      <c r="K76" s="7">
        <f t="shared" si="2"/>
        <v>0.010169491525423728</v>
      </c>
    </row>
    <row r="77" spans="1:11" ht="15.75">
      <c r="A77" s="3">
        <v>1</v>
      </c>
      <c r="B77" s="16" t="s">
        <v>45</v>
      </c>
      <c r="C77" s="14" t="s">
        <v>327</v>
      </c>
      <c r="D77" s="1" t="s">
        <v>107</v>
      </c>
      <c r="E77" s="15" t="s">
        <v>339</v>
      </c>
      <c r="F77" s="2" t="s">
        <v>198</v>
      </c>
      <c r="G77" s="1" t="s">
        <v>6</v>
      </c>
      <c r="H77" s="4">
        <v>284323427</v>
      </c>
      <c r="I77" s="4">
        <v>507199</v>
      </c>
      <c r="J77" s="1" t="s">
        <v>220</v>
      </c>
      <c r="K77" s="7">
        <f t="shared" si="2"/>
        <v>0.010169491525423728</v>
      </c>
    </row>
    <row r="78" spans="1:11" ht="15.75">
      <c r="A78" s="3">
        <v>1</v>
      </c>
      <c r="B78" s="16" t="s">
        <v>35</v>
      </c>
      <c r="C78" s="14" t="s">
        <v>328</v>
      </c>
      <c r="D78" s="1" t="s">
        <v>101</v>
      </c>
      <c r="E78" s="15" t="s">
        <v>227</v>
      </c>
      <c r="F78" s="2" t="s">
        <v>195</v>
      </c>
      <c r="G78" s="1" t="s">
        <v>4</v>
      </c>
      <c r="H78" s="4">
        <v>385860800</v>
      </c>
      <c r="I78" s="4">
        <v>3028999</v>
      </c>
      <c r="J78" s="1" t="s">
        <v>220</v>
      </c>
      <c r="K78" s="7">
        <f t="shared" si="2"/>
        <v>0.010169491525423728</v>
      </c>
    </row>
    <row r="79" spans="1:11" ht="15.75">
      <c r="A79" s="3">
        <v>1</v>
      </c>
      <c r="B79" s="16" t="s">
        <v>46</v>
      </c>
      <c r="C79" s="14" t="s">
        <v>329</v>
      </c>
      <c r="D79" s="1" t="s">
        <v>108</v>
      </c>
      <c r="E79" s="15" t="s">
        <v>339</v>
      </c>
      <c r="F79" s="2" t="s">
        <v>199</v>
      </c>
      <c r="G79" s="1" t="s">
        <v>6</v>
      </c>
      <c r="H79" s="4">
        <v>358746347</v>
      </c>
      <c r="I79" s="4">
        <v>885411</v>
      </c>
      <c r="J79" s="1" t="s">
        <v>220</v>
      </c>
      <c r="K79" s="7">
        <f t="shared" si="2"/>
        <v>0.010169491525423728</v>
      </c>
    </row>
    <row r="80" spans="1:10" ht="15.75">
      <c r="A80" s="3">
        <f>SUM(A21:A79)</f>
        <v>59</v>
      </c>
      <c r="B80" s="1"/>
      <c r="C80" s="1"/>
      <c r="J80" s="10">
        <f>SUM(K2:K19,K21:K79)</f>
        <v>0.9999999999999974</v>
      </c>
    </row>
    <row r="81" ht="15.75">
      <c r="J81" s="7"/>
    </row>
    <row r="82" spans="1:11" ht="15.75">
      <c r="A82" s="1" t="s">
        <v>212</v>
      </c>
      <c r="G82" s="8">
        <f>MEDIAN(H2:H79)</f>
        <v>2566425444</v>
      </c>
      <c r="H82" s="8">
        <f>MEDIAN(I2:I79)</f>
        <v>11344335</v>
      </c>
      <c r="K82" s="8"/>
    </row>
    <row r="83" spans="1:11" ht="15.75">
      <c r="A83" s="1" t="s">
        <v>213</v>
      </c>
      <c r="G83" s="8">
        <f>AVERAGE(H2:H79)</f>
        <v>8068112838.896104</v>
      </c>
      <c r="H83" s="8">
        <f>AVERAGE(I2:I79)</f>
        <v>35932223.75974026</v>
      </c>
      <c r="K83" s="8"/>
    </row>
    <row r="87" ht="15.75">
      <c r="A87" s="1">
        <f>A80+A20</f>
        <v>77</v>
      </c>
    </row>
  </sheetData>
  <conditionalFormatting sqref="I2:I19 I21:I33 I35:I79">
    <cfRule type="cellIs" priority="4" dxfId="0" operator="lessThan">
      <formula>200000</formula>
    </cfRule>
  </conditionalFormatting>
  <conditionalFormatting sqref="H2:H19 H21:H33 H35:H79">
    <cfRule type="cellIs" priority="3" dxfId="0" operator="lessThan">
      <formula>200000000</formula>
    </cfRule>
  </conditionalFormatting>
  <conditionalFormatting sqref="I34">
    <cfRule type="cellIs" priority="2" dxfId="0" operator="lessThan">
      <formula>200000</formula>
    </cfRule>
  </conditionalFormatting>
  <conditionalFormatting sqref="H34">
    <cfRule type="cellIs" priority="1" dxfId="0" operator="lessThan">
      <formula>200000000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ShaveLogic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Wilson</dc:creator>
  <cp:keywords/>
  <dc:description/>
  <cp:lastModifiedBy>Clay</cp:lastModifiedBy>
  <dcterms:created xsi:type="dcterms:W3CDTF">2013-02-19T02:58:29Z</dcterms:created>
  <dcterms:modified xsi:type="dcterms:W3CDTF">2013-10-22T14:41:36Z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238751356</vt:i4>
  </property>
  <property fmtid="{D5CDD505-2E9C-101B-9397-08002B2CF9AE}" pid="4" name="_EmailSubject">
    <vt:lpwstr>ROBO Site - Approved</vt:lpwstr>
  </property>
  <property fmtid="{D5CDD505-2E9C-101B-9397-08002B2CF9AE}" pid="5" name="_AuthorEmail">
    <vt:lpwstr>Joanna@exchangetradedconcepts.com</vt:lpwstr>
  </property>
  <property fmtid="{D5CDD505-2E9C-101B-9397-08002B2CF9AE}" pid="6" name="_AuthorEmailDisplayName">
    <vt:lpwstr>Joanna Eaves</vt:lpwstr>
  </property>
</Properties>
</file>